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Board Portal\2020\Sept 2020\"/>
    </mc:Choice>
  </mc:AlternateContent>
  <bookViews>
    <workbookView xWindow="0" yWindow="0" windowWidth="23040" windowHeight="9408"/>
  </bookViews>
  <sheets>
    <sheet name="Sep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" l="1"/>
  <c r="G66" i="1"/>
  <c r="G43" i="1"/>
  <c r="G42" i="1"/>
  <c r="G22" i="1"/>
  <c r="N47" i="1" l="1"/>
  <c r="I47" i="1"/>
  <c r="F47" i="1"/>
  <c r="C47" i="1"/>
  <c r="N40" i="1"/>
  <c r="I40" i="1"/>
  <c r="F40" i="1"/>
  <c r="C40" i="1"/>
  <c r="N29" i="1"/>
  <c r="I29" i="1"/>
  <c r="F29" i="1"/>
  <c r="C29" i="1"/>
  <c r="N17" i="1"/>
  <c r="N70" i="1" s="1"/>
  <c r="I17" i="1"/>
  <c r="I70" i="1" s="1"/>
  <c r="F17" i="1"/>
  <c r="C17" i="1"/>
  <c r="C70" i="1" s="1"/>
  <c r="N14" i="1"/>
  <c r="I14" i="1"/>
  <c r="F14" i="1"/>
  <c r="C14" i="1"/>
  <c r="N72" i="1" l="1"/>
  <c r="F70" i="1"/>
  <c r="F72" i="1" s="1"/>
  <c r="C72" i="1"/>
  <c r="I72" i="1"/>
</calcChain>
</file>

<file path=xl/sharedStrings.xml><?xml version="1.0" encoding="utf-8"?>
<sst xmlns="http://schemas.openxmlformats.org/spreadsheetml/2006/main" count="67" uniqueCount="66">
  <si>
    <t>REVENUE</t>
  </si>
  <si>
    <t>Budget July - August 2020</t>
  </si>
  <si>
    <t>Actuals July - August 2020</t>
  </si>
  <si>
    <t>2013 / 2014 (Budget KC)</t>
  </si>
  <si>
    <t>Tuition</t>
  </si>
  <si>
    <t>Summer</t>
  </si>
  <si>
    <t>Fall</t>
  </si>
  <si>
    <t>Preschool</t>
  </si>
  <si>
    <t>School Readiness</t>
  </si>
  <si>
    <t>Grant/Fundraising Income</t>
  </si>
  <si>
    <t>Registration</t>
  </si>
  <si>
    <t>Sibling Discount</t>
  </si>
  <si>
    <t>Vacation Credits</t>
  </si>
  <si>
    <t>Interest</t>
  </si>
  <si>
    <t>Total Revenue</t>
  </si>
  <si>
    <t>EXPENSES</t>
  </si>
  <si>
    <t>Personnel</t>
  </si>
  <si>
    <t xml:space="preserve">     Wages</t>
  </si>
  <si>
    <t xml:space="preserve">        Salary</t>
  </si>
  <si>
    <t xml:space="preserve">        Office</t>
  </si>
  <si>
    <t xml:space="preserve">        Regular</t>
  </si>
  <si>
    <t xml:space="preserve">     Payroll Taxes</t>
  </si>
  <si>
    <t xml:space="preserve">     Fingerprinting</t>
  </si>
  <si>
    <t xml:space="preserve">     Employee Benefits</t>
  </si>
  <si>
    <t>Building</t>
  </si>
  <si>
    <t xml:space="preserve">     Cleaning</t>
  </si>
  <si>
    <t xml:space="preserve">     Equipment</t>
  </si>
  <si>
    <t xml:space="preserve">     Interest (Mortgage)</t>
  </si>
  <si>
    <t xml:space="preserve">     Maintenance &amp; Repairs</t>
  </si>
  <si>
    <t xml:space="preserve">     Utilities</t>
  </si>
  <si>
    <t>Depreciation</t>
  </si>
  <si>
    <t>Insurance</t>
  </si>
  <si>
    <t>Supplies</t>
  </si>
  <si>
    <t xml:space="preserve">     Office Supplies</t>
  </si>
  <si>
    <t xml:space="preserve">     Educational Supplies</t>
  </si>
  <si>
    <t xml:space="preserve">     Supplies - Other</t>
  </si>
  <si>
    <t xml:space="preserve">     </t>
  </si>
  <si>
    <t>Food</t>
  </si>
  <si>
    <t>Other</t>
  </si>
  <si>
    <t xml:space="preserve">     Advertising</t>
  </si>
  <si>
    <t xml:space="preserve">     Bad Debt Expense</t>
  </si>
  <si>
    <t xml:space="preserve">     Credit Card Fees</t>
  </si>
  <si>
    <t xml:space="preserve">     Board Development</t>
  </si>
  <si>
    <t xml:space="preserve">     Community Events</t>
  </si>
  <si>
    <t xml:space="preserve">     Dues &amp; Subscriptions</t>
  </si>
  <si>
    <t xml:space="preserve">     Human Resources</t>
  </si>
  <si>
    <t xml:space="preserve">     Licenses</t>
  </si>
  <si>
    <t xml:space="preserve">     Staff Dev Days</t>
  </si>
  <si>
    <t xml:space="preserve">     Miscellaneous / Other</t>
  </si>
  <si>
    <t xml:space="preserve">     IT Expense</t>
  </si>
  <si>
    <t xml:space="preserve">     Postage</t>
  </si>
  <si>
    <t xml:space="preserve">     Professional Fees</t>
  </si>
  <si>
    <t xml:space="preserve">     Promotional Materials</t>
  </si>
  <si>
    <t xml:space="preserve">     Recreation</t>
  </si>
  <si>
    <t xml:space="preserve">     Rent - Equipment</t>
  </si>
  <si>
    <t xml:space="preserve">     Staff Training / Appreciation</t>
  </si>
  <si>
    <t xml:space="preserve">     Plus Activity Expense</t>
  </si>
  <si>
    <t xml:space="preserve">     Telephone</t>
  </si>
  <si>
    <t xml:space="preserve">     Travel/Meals/Entertainment</t>
  </si>
  <si>
    <t xml:space="preserve">     Contributions and Grant Expense</t>
  </si>
  <si>
    <t xml:space="preserve">     Field Trip </t>
  </si>
  <si>
    <t>Total Expenses</t>
  </si>
  <si>
    <t>Net</t>
  </si>
  <si>
    <t>September 2020 Proposal</t>
  </si>
  <si>
    <t xml:space="preserve">        PTO/Bonus</t>
  </si>
  <si>
    <t xml:space="preserve">     Payroll Processing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</si>
</sst>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43" fontId="3" fillId="0" borderId="3" xfId="1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0" fontId="5" fillId="0" borderId="0" xfId="0" applyFont="1"/>
    <xf numFmtId="43" fontId="6" fillId="0" borderId="3" xfId="1" applyFont="1" applyBorder="1"/>
    <xf numFmtId="43" fontId="7" fillId="0" borderId="4" xfId="1" applyFont="1" applyBorder="1"/>
    <xf numFmtId="0" fontId="8" fillId="0" borderId="0" xfId="0" applyFont="1" applyAlignment="1">
      <alignment horizontal="right"/>
    </xf>
    <xf numFmtId="43" fontId="3" fillId="0" borderId="3" xfId="1" applyFont="1" applyBorder="1"/>
    <xf numFmtId="43" fontId="7" fillId="0" borderId="4" xfId="1" applyFont="1" applyFill="1" applyBorder="1"/>
    <xf numFmtId="0" fontId="9" fillId="0" borderId="0" xfId="0" applyFont="1"/>
    <xf numFmtId="43" fontId="6" fillId="0" borderId="3" xfId="1" applyFont="1" applyFill="1" applyBorder="1"/>
    <xf numFmtId="43" fontId="6" fillId="0" borderId="4" xfId="1" applyFont="1" applyBorder="1"/>
    <xf numFmtId="0" fontId="8" fillId="0" borderId="0" xfId="0" applyFont="1"/>
    <xf numFmtId="43" fontId="3" fillId="0" borderId="5" xfId="1" applyFont="1" applyBorder="1"/>
    <xf numFmtId="43" fontId="7" fillId="0" borderId="6" xfId="1" applyFont="1" applyBorder="1"/>
    <xf numFmtId="43" fontId="6" fillId="0" borderId="0" xfId="1" applyFont="1"/>
    <xf numFmtId="43" fontId="7" fillId="0" borderId="0" xfId="1" applyFont="1"/>
    <xf numFmtId="43" fontId="3" fillId="0" borderId="1" xfId="1" applyFont="1" applyBorder="1" applyAlignment="1">
      <alignment horizontal="center" wrapText="1"/>
    </xf>
    <xf numFmtId="43" fontId="3" fillId="0" borderId="2" xfId="1" applyFont="1" applyBorder="1" applyAlignment="1">
      <alignment horizontal="center" wrapText="1"/>
    </xf>
    <xf numFmtId="43" fontId="4" fillId="0" borderId="1" xfId="1" applyFont="1" applyBorder="1" applyAlignment="1">
      <alignment horizontal="center" wrapText="1"/>
    </xf>
    <xf numFmtId="43" fontId="4" fillId="0" borderId="2" xfId="1" applyFont="1" applyBorder="1" applyAlignment="1">
      <alignment horizontal="center" wrapText="1"/>
    </xf>
    <xf numFmtId="43" fontId="3" fillId="0" borderId="1" xfId="1" applyFont="1" applyBorder="1" applyAlignment="1">
      <alignment horizontal="center"/>
    </xf>
    <xf numFmtId="43" fontId="3" fillId="0" borderId="2" xfId="1" applyFont="1" applyBorder="1" applyAlignment="1">
      <alignment horizontal="center"/>
    </xf>
    <xf numFmtId="17" fontId="3" fillId="0" borderId="1" xfId="1" applyNumberFormat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workbookViewId="0">
      <selection activeCell="N46" sqref="N46"/>
    </sheetView>
  </sheetViews>
  <sheetFormatPr defaultRowHeight="14.4" x14ac:dyDescent="0.3"/>
  <cols>
    <col min="1" max="1" width="29.6640625" customWidth="1"/>
    <col min="2" max="2" width="10" customWidth="1"/>
    <col min="3" max="3" width="14.77734375" style="16" bestFit="1" customWidth="1"/>
    <col min="4" max="4" width="15.5546875" style="17" customWidth="1"/>
    <col min="5" max="5" width="2.6640625" customWidth="1"/>
    <col min="6" max="6" width="16.44140625" style="16" bestFit="1" customWidth="1"/>
    <col min="7" max="7" width="11" style="17" bestFit="1" customWidth="1"/>
    <col min="8" max="8" width="2.6640625" customWidth="1"/>
    <col min="9" max="9" width="14" style="16" hidden="1" customWidth="1"/>
    <col min="10" max="10" width="12.33203125" style="17" hidden="1" customWidth="1"/>
    <col min="11" max="11" width="14" style="16" hidden="1" customWidth="1"/>
    <col min="12" max="12" width="12.33203125" style="17" hidden="1" customWidth="1"/>
    <col min="13" max="13" width="2.6640625" hidden="1" customWidth="1"/>
    <col min="14" max="14" width="14.77734375" style="16" bestFit="1" customWidth="1"/>
    <col min="15" max="15" width="15.5546875" style="17" customWidth="1"/>
    <col min="259" max="259" width="29.6640625" customWidth="1"/>
    <col min="260" max="260" width="10" customWidth="1"/>
    <col min="261" max="261" width="14" bestFit="1" customWidth="1"/>
    <col min="262" max="262" width="13.44140625" customWidth="1"/>
    <col min="263" max="263" width="2.6640625" customWidth="1"/>
    <col min="264" max="265" width="12.88671875" customWidth="1"/>
    <col min="266" max="266" width="2.6640625" customWidth="1"/>
    <col min="267" max="267" width="14" bestFit="1" customWidth="1"/>
    <col min="268" max="268" width="12.33203125" bestFit="1" customWidth="1"/>
    <col min="269" max="270" width="0" hidden="1" customWidth="1"/>
    <col min="515" max="515" width="29.6640625" customWidth="1"/>
    <col min="516" max="516" width="10" customWidth="1"/>
    <col min="517" max="517" width="14" bestFit="1" customWidth="1"/>
    <col min="518" max="518" width="13.44140625" customWidth="1"/>
    <col min="519" max="519" width="2.6640625" customWidth="1"/>
    <col min="520" max="521" width="12.88671875" customWidth="1"/>
    <col min="522" max="522" width="2.6640625" customWidth="1"/>
    <col min="523" max="523" width="14" bestFit="1" customWidth="1"/>
    <col min="524" max="524" width="12.33203125" bestFit="1" customWidth="1"/>
    <col min="525" max="526" width="0" hidden="1" customWidth="1"/>
    <col min="771" max="771" width="29.6640625" customWidth="1"/>
    <col min="772" max="772" width="10" customWidth="1"/>
    <col min="773" max="773" width="14" bestFit="1" customWidth="1"/>
    <col min="774" max="774" width="13.44140625" customWidth="1"/>
    <col min="775" max="775" width="2.6640625" customWidth="1"/>
    <col min="776" max="777" width="12.88671875" customWidth="1"/>
    <col min="778" max="778" width="2.6640625" customWidth="1"/>
    <col min="779" max="779" width="14" bestFit="1" customWidth="1"/>
    <col min="780" max="780" width="12.33203125" bestFit="1" customWidth="1"/>
    <col min="781" max="782" width="0" hidden="1" customWidth="1"/>
    <col min="1027" max="1027" width="29.6640625" customWidth="1"/>
    <col min="1028" max="1028" width="10" customWidth="1"/>
    <col min="1029" max="1029" width="14" bestFit="1" customWidth="1"/>
    <col min="1030" max="1030" width="13.44140625" customWidth="1"/>
    <col min="1031" max="1031" width="2.6640625" customWidth="1"/>
    <col min="1032" max="1033" width="12.88671875" customWidth="1"/>
    <col min="1034" max="1034" width="2.6640625" customWidth="1"/>
    <col min="1035" max="1035" width="14" bestFit="1" customWidth="1"/>
    <col min="1036" max="1036" width="12.33203125" bestFit="1" customWidth="1"/>
    <col min="1037" max="1038" width="0" hidden="1" customWidth="1"/>
    <col min="1283" max="1283" width="29.6640625" customWidth="1"/>
    <col min="1284" max="1284" width="10" customWidth="1"/>
    <col min="1285" max="1285" width="14" bestFit="1" customWidth="1"/>
    <col min="1286" max="1286" width="13.44140625" customWidth="1"/>
    <col min="1287" max="1287" width="2.6640625" customWidth="1"/>
    <col min="1288" max="1289" width="12.88671875" customWidth="1"/>
    <col min="1290" max="1290" width="2.6640625" customWidth="1"/>
    <col min="1291" max="1291" width="14" bestFit="1" customWidth="1"/>
    <col min="1292" max="1292" width="12.33203125" bestFit="1" customWidth="1"/>
    <col min="1293" max="1294" width="0" hidden="1" customWidth="1"/>
    <col min="1539" max="1539" width="29.6640625" customWidth="1"/>
    <col min="1540" max="1540" width="10" customWidth="1"/>
    <col min="1541" max="1541" width="14" bestFit="1" customWidth="1"/>
    <col min="1542" max="1542" width="13.44140625" customWidth="1"/>
    <col min="1543" max="1543" width="2.6640625" customWidth="1"/>
    <col min="1544" max="1545" width="12.88671875" customWidth="1"/>
    <col min="1546" max="1546" width="2.6640625" customWidth="1"/>
    <col min="1547" max="1547" width="14" bestFit="1" customWidth="1"/>
    <col min="1548" max="1548" width="12.33203125" bestFit="1" customWidth="1"/>
    <col min="1549" max="1550" width="0" hidden="1" customWidth="1"/>
    <col min="1795" max="1795" width="29.6640625" customWidth="1"/>
    <col min="1796" max="1796" width="10" customWidth="1"/>
    <col min="1797" max="1797" width="14" bestFit="1" customWidth="1"/>
    <col min="1798" max="1798" width="13.44140625" customWidth="1"/>
    <col min="1799" max="1799" width="2.6640625" customWidth="1"/>
    <col min="1800" max="1801" width="12.88671875" customWidth="1"/>
    <col min="1802" max="1802" width="2.6640625" customWidth="1"/>
    <col min="1803" max="1803" width="14" bestFit="1" customWidth="1"/>
    <col min="1804" max="1804" width="12.33203125" bestFit="1" customWidth="1"/>
    <col min="1805" max="1806" width="0" hidden="1" customWidth="1"/>
    <col min="2051" max="2051" width="29.6640625" customWidth="1"/>
    <col min="2052" max="2052" width="10" customWidth="1"/>
    <col min="2053" max="2053" width="14" bestFit="1" customWidth="1"/>
    <col min="2054" max="2054" width="13.44140625" customWidth="1"/>
    <col min="2055" max="2055" width="2.6640625" customWidth="1"/>
    <col min="2056" max="2057" width="12.88671875" customWidth="1"/>
    <col min="2058" max="2058" width="2.6640625" customWidth="1"/>
    <col min="2059" max="2059" width="14" bestFit="1" customWidth="1"/>
    <col min="2060" max="2060" width="12.33203125" bestFit="1" customWidth="1"/>
    <col min="2061" max="2062" width="0" hidden="1" customWidth="1"/>
    <col min="2307" max="2307" width="29.6640625" customWidth="1"/>
    <col min="2308" max="2308" width="10" customWidth="1"/>
    <col min="2309" max="2309" width="14" bestFit="1" customWidth="1"/>
    <col min="2310" max="2310" width="13.44140625" customWidth="1"/>
    <col min="2311" max="2311" width="2.6640625" customWidth="1"/>
    <col min="2312" max="2313" width="12.88671875" customWidth="1"/>
    <col min="2314" max="2314" width="2.6640625" customWidth="1"/>
    <col min="2315" max="2315" width="14" bestFit="1" customWidth="1"/>
    <col min="2316" max="2316" width="12.33203125" bestFit="1" customWidth="1"/>
    <col min="2317" max="2318" width="0" hidden="1" customWidth="1"/>
    <col min="2563" max="2563" width="29.6640625" customWidth="1"/>
    <col min="2564" max="2564" width="10" customWidth="1"/>
    <col min="2565" max="2565" width="14" bestFit="1" customWidth="1"/>
    <col min="2566" max="2566" width="13.44140625" customWidth="1"/>
    <col min="2567" max="2567" width="2.6640625" customWidth="1"/>
    <col min="2568" max="2569" width="12.88671875" customWidth="1"/>
    <col min="2570" max="2570" width="2.6640625" customWidth="1"/>
    <col min="2571" max="2571" width="14" bestFit="1" customWidth="1"/>
    <col min="2572" max="2572" width="12.33203125" bestFit="1" customWidth="1"/>
    <col min="2573" max="2574" width="0" hidden="1" customWidth="1"/>
    <col min="2819" max="2819" width="29.6640625" customWidth="1"/>
    <col min="2820" max="2820" width="10" customWidth="1"/>
    <col min="2821" max="2821" width="14" bestFit="1" customWidth="1"/>
    <col min="2822" max="2822" width="13.44140625" customWidth="1"/>
    <col min="2823" max="2823" width="2.6640625" customWidth="1"/>
    <col min="2824" max="2825" width="12.88671875" customWidth="1"/>
    <col min="2826" max="2826" width="2.6640625" customWidth="1"/>
    <col min="2827" max="2827" width="14" bestFit="1" customWidth="1"/>
    <col min="2828" max="2828" width="12.33203125" bestFit="1" customWidth="1"/>
    <col min="2829" max="2830" width="0" hidden="1" customWidth="1"/>
    <col min="3075" max="3075" width="29.6640625" customWidth="1"/>
    <col min="3076" max="3076" width="10" customWidth="1"/>
    <col min="3077" max="3077" width="14" bestFit="1" customWidth="1"/>
    <col min="3078" max="3078" width="13.44140625" customWidth="1"/>
    <col min="3079" max="3079" width="2.6640625" customWidth="1"/>
    <col min="3080" max="3081" width="12.88671875" customWidth="1"/>
    <col min="3082" max="3082" width="2.6640625" customWidth="1"/>
    <col min="3083" max="3083" width="14" bestFit="1" customWidth="1"/>
    <col min="3084" max="3084" width="12.33203125" bestFit="1" customWidth="1"/>
    <col min="3085" max="3086" width="0" hidden="1" customWidth="1"/>
    <col min="3331" max="3331" width="29.6640625" customWidth="1"/>
    <col min="3332" max="3332" width="10" customWidth="1"/>
    <col min="3333" max="3333" width="14" bestFit="1" customWidth="1"/>
    <col min="3334" max="3334" width="13.44140625" customWidth="1"/>
    <col min="3335" max="3335" width="2.6640625" customWidth="1"/>
    <col min="3336" max="3337" width="12.88671875" customWidth="1"/>
    <col min="3338" max="3338" width="2.6640625" customWidth="1"/>
    <col min="3339" max="3339" width="14" bestFit="1" customWidth="1"/>
    <col min="3340" max="3340" width="12.33203125" bestFit="1" customWidth="1"/>
    <col min="3341" max="3342" width="0" hidden="1" customWidth="1"/>
    <col min="3587" max="3587" width="29.6640625" customWidth="1"/>
    <col min="3588" max="3588" width="10" customWidth="1"/>
    <col min="3589" max="3589" width="14" bestFit="1" customWidth="1"/>
    <col min="3590" max="3590" width="13.44140625" customWidth="1"/>
    <col min="3591" max="3591" width="2.6640625" customWidth="1"/>
    <col min="3592" max="3593" width="12.88671875" customWidth="1"/>
    <col min="3594" max="3594" width="2.6640625" customWidth="1"/>
    <col min="3595" max="3595" width="14" bestFit="1" customWidth="1"/>
    <col min="3596" max="3596" width="12.33203125" bestFit="1" customWidth="1"/>
    <col min="3597" max="3598" width="0" hidden="1" customWidth="1"/>
    <col min="3843" max="3843" width="29.6640625" customWidth="1"/>
    <col min="3844" max="3844" width="10" customWidth="1"/>
    <col min="3845" max="3845" width="14" bestFit="1" customWidth="1"/>
    <col min="3846" max="3846" width="13.44140625" customWidth="1"/>
    <col min="3847" max="3847" width="2.6640625" customWidth="1"/>
    <col min="3848" max="3849" width="12.88671875" customWidth="1"/>
    <col min="3850" max="3850" width="2.6640625" customWidth="1"/>
    <col min="3851" max="3851" width="14" bestFit="1" customWidth="1"/>
    <col min="3852" max="3852" width="12.33203125" bestFit="1" customWidth="1"/>
    <col min="3853" max="3854" width="0" hidden="1" customWidth="1"/>
    <col min="4099" max="4099" width="29.6640625" customWidth="1"/>
    <col min="4100" max="4100" width="10" customWidth="1"/>
    <col min="4101" max="4101" width="14" bestFit="1" customWidth="1"/>
    <col min="4102" max="4102" width="13.44140625" customWidth="1"/>
    <col min="4103" max="4103" width="2.6640625" customWidth="1"/>
    <col min="4104" max="4105" width="12.88671875" customWidth="1"/>
    <col min="4106" max="4106" width="2.6640625" customWidth="1"/>
    <col min="4107" max="4107" width="14" bestFit="1" customWidth="1"/>
    <col min="4108" max="4108" width="12.33203125" bestFit="1" customWidth="1"/>
    <col min="4109" max="4110" width="0" hidden="1" customWidth="1"/>
    <col min="4355" max="4355" width="29.6640625" customWidth="1"/>
    <col min="4356" max="4356" width="10" customWidth="1"/>
    <col min="4357" max="4357" width="14" bestFit="1" customWidth="1"/>
    <col min="4358" max="4358" width="13.44140625" customWidth="1"/>
    <col min="4359" max="4359" width="2.6640625" customWidth="1"/>
    <col min="4360" max="4361" width="12.88671875" customWidth="1"/>
    <col min="4362" max="4362" width="2.6640625" customWidth="1"/>
    <col min="4363" max="4363" width="14" bestFit="1" customWidth="1"/>
    <col min="4364" max="4364" width="12.33203125" bestFit="1" customWidth="1"/>
    <col min="4365" max="4366" width="0" hidden="1" customWidth="1"/>
    <col min="4611" max="4611" width="29.6640625" customWidth="1"/>
    <col min="4612" max="4612" width="10" customWidth="1"/>
    <col min="4613" max="4613" width="14" bestFit="1" customWidth="1"/>
    <col min="4614" max="4614" width="13.44140625" customWidth="1"/>
    <col min="4615" max="4615" width="2.6640625" customWidth="1"/>
    <col min="4616" max="4617" width="12.88671875" customWidth="1"/>
    <col min="4618" max="4618" width="2.6640625" customWidth="1"/>
    <col min="4619" max="4619" width="14" bestFit="1" customWidth="1"/>
    <col min="4620" max="4620" width="12.33203125" bestFit="1" customWidth="1"/>
    <col min="4621" max="4622" width="0" hidden="1" customWidth="1"/>
    <col min="4867" max="4867" width="29.6640625" customWidth="1"/>
    <col min="4868" max="4868" width="10" customWidth="1"/>
    <col min="4869" max="4869" width="14" bestFit="1" customWidth="1"/>
    <col min="4870" max="4870" width="13.44140625" customWidth="1"/>
    <col min="4871" max="4871" width="2.6640625" customWidth="1"/>
    <col min="4872" max="4873" width="12.88671875" customWidth="1"/>
    <col min="4874" max="4874" width="2.6640625" customWidth="1"/>
    <col min="4875" max="4875" width="14" bestFit="1" customWidth="1"/>
    <col min="4876" max="4876" width="12.33203125" bestFit="1" customWidth="1"/>
    <col min="4877" max="4878" width="0" hidden="1" customWidth="1"/>
    <col min="5123" max="5123" width="29.6640625" customWidth="1"/>
    <col min="5124" max="5124" width="10" customWidth="1"/>
    <col min="5125" max="5125" width="14" bestFit="1" customWidth="1"/>
    <col min="5126" max="5126" width="13.44140625" customWidth="1"/>
    <col min="5127" max="5127" width="2.6640625" customWidth="1"/>
    <col min="5128" max="5129" width="12.88671875" customWidth="1"/>
    <col min="5130" max="5130" width="2.6640625" customWidth="1"/>
    <col min="5131" max="5131" width="14" bestFit="1" customWidth="1"/>
    <col min="5132" max="5132" width="12.33203125" bestFit="1" customWidth="1"/>
    <col min="5133" max="5134" width="0" hidden="1" customWidth="1"/>
    <col min="5379" max="5379" width="29.6640625" customWidth="1"/>
    <col min="5380" max="5380" width="10" customWidth="1"/>
    <col min="5381" max="5381" width="14" bestFit="1" customWidth="1"/>
    <col min="5382" max="5382" width="13.44140625" customWidth="1"/>
    <col min="5383" max="5383" width="2.6640625" customWidth="1"/>
    <col min="5384" max="5385" width="12.88671875" customWidth="1"/>
    <col min="5386" max="5386" width="2.6640625" customWidth="1"/>
    <col min="5387" max="5387" width="14" bestFit="1" customWidth="1"/>
    <col min="5388" max="5388" width="12.33203125" bestFit="1" customWidth="1"/>
    <col min="5389" max="5390" width="0" hidden="1" customWidth="1"/>
    <col min="5635" max="5635" width="29.6640625" customWidth="1"/>
    <col min="5636" max="5636" width="10" customWidth="1"/>
    <col min="5637" max="5637" width="14" bestFit="1" customWidth="1"/>
    <col min="5638" max="5638" width="13.44140625" customWidth="1"/>
    <col min="5639" max="5639" width="2.6640625" customWidth="1"/>
    <col min="5640" max="5641" width="12.88671875" customWidth="1"/>
    <col min="5642" max="5642" width="2.6640625" customWidth="1"/>
    <col min="5643" max="5643" width="14" bestFit="1" customWidth="1"/>
    <col min="5644" max="5644" width="12.33203125" bestFit="1" customWidth="1"/>
    <col min="5645" max="5646" width="0" hidden="1" customWidth="1"/>
    <col min="5891" max="5891" width="29.6640625" customWidth="1"/>
    <col min="5892" max="5892" width="10" customWidth="1"/>
    <col min="5893" max="5893" width="14" bestFit="1" customWidth="1"/>
    <col min="5894" max="5894" width="13.44140625" customWidth="1"/>
    <col min="5895" max="5895" width="2.6640625" customWidth="1"/>
    <col min="5896" max="5897" width="12.88671875" customWidth="1"/>
    <col min="5898" max="5898" width="2.6640625" customWidth="1"/>
    <col min="5899" max="5899" width="14" bestFit="1" customWidth="1"/>
    <col min="5900" max="5900" width="12.33203125" bestFit="1" customWidth="1"/>
    <col min="5901" max="5902" width="0" hidden="1" customWidth="1"/>
    <col min="6147" max="6147" width="29.6640625" customWidth="1"/>
    <col min="6148" max="6148" width="10" customWidth="1"/>
    <col min="6149" max="6149" width="14" bestFit="1" customWidth="1"/>
    <col min="6150" max="6150" width="13.44140625" customWidth="1"/>
    <col min="6151" max="6151" width="2.6640625" customWidth="1"/>
    <col min="6152" max="6153" width="12.88671875" customWidth="1"/>
    <col min="6154" max="6154" width="2.6640625" customWidth="1"/>
    <col min="6155" max="6155" width="14" bestFit="1" customWidth="1"/>
    <col min="6156" max="6156" width="12.33203125" bestFit="1" customWidth="1"/>
    <col min="6157" max="6158" width="0" hidden="1" customWidth="1"/>
    <col min="6403" max="6403" width="29.6640625" customWidth="1"/>
    <col min="6404" max="6404" width="10" customWidth="1"/>
    <col min="6405" max="6405" width="14" bestFit="1" customWidth="1"/>
    <col min="6406" max="6406" width="13.44140625" customWidth="1"/>
    <col min="6407" max="6407" width="2.6640625" customWidth="1"/>
    <col min="6408" max="6409" width="12.88671875" customWidth="1"/>
    <col min="6410" max="6410" width="2.6640625" customWidth="1"/>
    <col min="6411" max="6411" width="14" bestFit="1" customWidth="1"/>
    <col min="6412" max="6412" width="12.33203125" bestFit="1" customWidth="1"/>
    <col min="6413" max="6414" width="0" hidden="1" customWidth="1"/>
    <col min="6659" max="6659" width="29.6640625" customWidth="1"/>
    <col min="6660" max="6660" width="10" customWidth="1"/>
    <col min="6661" max="6661" width="14" bestFit="1" customWidth="1"/>
    <col min="6662" max="6662" width="13.44140625" customWidth="1"/>
    <col min="6663" max="6663" width="2.6640625" customWidth="1"/>
    <col min="6664" max="6665" width="12.88671875" customWidth="1"/>
    <col min="6666" max="6666" width="2.6640625" customWidth="1"/>
    <col min="6667" max="6667" width="14" bestFit="1" customWidth="1"/>
    <col min="6668" max="6668" width="12.33203125" bestFit="1" customWidth="1"/>
    <col min="6669" max="6670" width="0" hidden="1" customWidth="1"/>
    <col min="6915" max="6915" width="29.6640625" customWidth="1"/>
    <col min="6916" max="6916" width="10" customWidth="1"/>
    <col min="6917" max="6917" width="14" bestFit="1" customWidth="1"/>
    <col min="6918" max="6918" width="13.44140625" customWidth="1"/>
    <col min="6919" max="6919" width="2.6640625" customWidth="1"/>
    <col min="6920" max="6921" width="12.88671875" customWidth="1"/>
    <col min="6922" max="6922" width="2.6640625" customWidth="1"/>
    <col min="6923" max="6923" width="14" bestFit="1" customWidth="1"/>
    <col min="6924" max="6924" width="12.33203125" bestFit="1" customWidth="1"/>
    <col min="6925" max="6926" width="0" hidden="1" customWidth="1"/>
    <col min="7171" max="7171" width="29.6640625" customWidth="1"/>
    <col min="7172" max="7172" width="10" customWidth="1"/>
    <col min="7173" max="7173" width="14" bestFit="1" customWidth="1"/>
    <col min="7174" max="7174" width="13.44140625" customWidth="1"/>
    <col min="7175" max="7175" width="2.6640625" customWidth="1"/>
    <col min="7176" max="7177" width="12.88671875" customWidth="1"/>
    <col min="7178" max="7178" width="2.6640625" customWidth="1"/>
    <col min="7179" max="7179" width="14" bestFit="1" customWidth="1"/>
    <col min="7180" max="7180" width="12.33203125" bestFit="1" customWidth="1"/>
    <col min="7181" max="7182" width="0" hidden="1" customWidth="1"/>
    <col min="7427" max="7427" width="29.6640625" customWidth="1"/>
    <col min="7428" max="7428" width="10" customWidth="1"/>
    <col min="7429" max="7429" width="14" bestFit="1" customWidth="1"/>
    <col min="7430" max="7430" width="13.44140625" customWidth="1"/>
    <col min="7431" max="7431" width="2.6640625" customWidth="1"/>
    <col min="7432" max="7433" width="12.88671875" customWidth="1"/>
    <col min="7434" max="7434" width="2.6640625" customWidth="1"/>
    <col min="7435" max="7435" width="14" bestFit="1" customWidth="1"/>
    <col min="7436" max="7436" width="12.33203125" bestFit="1" customWidth="1"/>
    <col min="7437" max="7438" width="0" hidden="1" customWidth="1"/>
    <col min="7683" max="7683" width="29.6640625" customWidth="1"/>
    <col min="7684" max="7684" width="10" customWidth="1"/>
    <col min="7685" max="7685" width="14" bestFit="1" customWidth="1"/>
    <col min="7686" max="7686" width="13.44140625" customWidth="1"/>
    <col min="7687" max="7687" width="2.6640625" customWidth="1"/>
    <col min="7688" max="7689" width="12.88671875" customWidth="1"/>
    <col min="7690" max="7690" width="2.6640625" customWidth="1"/>
    <col min="7691" max="7691" width="14" bestFit="1" customWidth="1"/>
    <col min="7692" max="7692" width="12.33203125" bestFit="1" customWidth="1"/>
    <col min="7693" max="7694" width="0" hidden="1" customWidth="1"/>
    <col min="7939" max="7939" width="29.6640625" customWidth="1"/>
    <col min="7940" max="7940" width="10" customWidth="1"/>
    <col min="7941" max="7941" width="14" bestFit="1" customWidth="1"/>
    <col min="7942" max="7942" width="13.44140625" customWidth="1"/>
    <col min="7943" max="7943" width="2.6640625" customWidth="1"/>
    <col min="7944" max="7945" width="12.88671875" customWidth="1"/>
    <col min="7946" max="7946" width="2.6640625" customWidth="1"/>
    <col min="7947" max="7947" width="14" bestFit="1" customWidth="1"/>
    <col min="7948" max="7948" width="12.33203125" bestFit="1" customWidth="1"/>
    <col min="7949" max="7950" width="0" hidden="1" customWidth="1"/>
    <col min="8195" max="8195" width="29.6640625" customWidth="1"/>
    <col min="8196" max="8196" width="10" customWidth="1"/>
    <col min="8197" max="8197" width="14" bestFit="1" customWidth="1"/>
    <col min="8198" max="8198" width="13.44140625" customWidth="1"/>
    <col min="8199" max="8199" width="2.6640625" customWidth="1"/>
    <col min="8200" max="8201" width="12.88671875" customWidth="1"/>
    <col min="8202" max="8202" width="2.6640625" customWidth="1"/>
    <col min="8203" max="8203" width="14" bestFit="1" customWidth="1"/>
    <col min="8204" max="8204" width="12.33203125" bestFit="1" customWidth="1"/>
    <col min="8205" max="8206" width="0" hidden="1" customWidth="1"/>
    <col min="8451" max="8451" width="29.6640625" customWidth="1"/>
    <col min="8452" max="8452" width="10" customWidth="1"/>
    <col min="8453" max="8453" width="14" bestFit="1" customWidth="1"/>
    <col min="8454" max="8454" width="13.44140625" customWidth="1"/>
    <col min="8455" max="8455" width="2.6640625" customWidth="1"/>
    <col min="8456" max="8457" width="12.88671875" customWidth="1"/>
    <col min="8458" max="8458" width="2.6640625" customWidth="1"/>
    <col min="8459" max="8459" width="14" bestFit="1" customWidth="1"/>
    <col min="8460" max="8460" width="12.33203125" bestFit="1" customWidth="1"/>
    <col min="8461" max="8462" width="0" hidden="1" customWidth="1"/>
    <col min="8707" max="8707" width="29.6640625" customWidth="1"/>
    <col min="8708" max="8708" width="10" customWidth="1"/>
    <col min="8709" max="8709" width="14" bestFit="1" customWidth="1"/>
    <col min="8710" max="8710" width="13.44140625" customWidth="1"/>
    <col min="8711" max="8711" width="2.6640625" customWidth="1"/>
    <col min="8712" max="8713" width="12.88671875" customWidth="1"/>
    <col min="8714" max="8714" width="2.6640625" customWidth="1"/>
    <col min="8715" max="8715" width="14" bestFit="1" customWidth="1"/>
    <col min="8716" max="8716" width="12.33203125" bestFit="1" customWidth="1"/>
    <col min="8717" max="8718" width="0" hidden="1" customWidth="1"/>
    <col min="8963" max="8963" width="29.6640625" customWidth="1"/>
    <col min="8964" max="8964" width="10" customWidth="1"/>
    <col min="8965" max="8965" width="14" bestFit="1" customWidth="1"/>
    <col min="8966" max="8966" width="13.44140625" customWidth="1"/>
    <col min="8967" max="8967" width="2.6640625" customWidth="1"/>
    <col min="8968" max="8969" width="12.88671875" customWidth="1"/>
    <col min="8970" max="8970" width="2.6640625" customWidth="1"/>
    <col min="8971" max="8971" width="14" bestFit="1" customWidth="1"/>
    <col min="8972" max="8972" width="12.33203125" bestFit="1" customWidth="1"/>
    <col min="8973" max="8974" width="0" hidden="1" customWidth="1"/>
    <col min="9219" max="9219" width="29.6640625" customWidth="1"/>
    <col min="9220" max="9220" width="10" customWidth="1"/>
    <col min="9221" max="9221" width="14" bestFit="1" customWidth="1"/>
    <col min="9222" max="9222" width="13.44140625" customWidth="1"/>
    <col min="9223" max="9223" width="2.6640625" customWidth="1"/>
    <col min="9224" max="9225" width="12.88671875" customWidth="1"/>
    <col min="9226" max="9226" width="2.6640625" customWidth="1"/>
    <col min="9227" max="9227" width="14" bestFit="1" customWidth="1"/>
    <col min="9228" max="9228" width="12.33203125" bestFit="1" customWidth="1"/>
    <col min="9229" max="9230" width="0" hidden="1" customWidth="1"/>
    <col min="9475" max="9475" width="29.6640625" customWidth="1"/>
    <col min="9476" max="9476" width="10" customWidth="1"/>
    <col min="9477" max="9477" width="14" bestFit="1" customWidth="1"/>
    <col min="9478" max="9478" width="13.44140625" customWidth="1"/>
    <col min="9479" max="9479" width="2.6640625" customWidth="1"/>
    <col min="9480" max="9481" width="12.88671875" customWidth="1"/>
    <col min="9482" max="9482" width="2.6640625" customWidth="1"/>
    <col min="9483" max="9483" width="14" bestFit="1" customWidth="1"/>
    <col min="9484" max="9484" width="12.33203125" bestFit="1" customWidth="1"/>
    <col min="9485" max="9486" width="0" hidden="1" customWidth="1"/>
    <col min="9731" max="9731" width="29.6640625" customWidth="1"/>
    <col min="9732" max="9732" width="10" customWidth="1"/>
    <col min="9733" max="9733" width="14" bestFit="1" customWidth="1"/>
    <col min="9734" max="9734" width="13.44140625" customWidth="1"/>
    <col min="9735" max="9735" width="2.6640625" customWidth="1"/>
    <col min="9736" max="9737" width="12.88671875" customWidth="1"/>
    <col min="9738" max="9738" width="2.6640625" customWidth="1"/>
    <col min="9739" max="9739" width="14" bestFit="1" customWidth="1"/>
    <col min="9740" max="9740" width="12.33203125" bestFit="1" customWidth="1"/>
    <col min="9741" max="9742" width="0" hidden="1" customWidth="1"/>
    <col min="9987" max="9987" width="29.6640625" customWidth="1"/>
    <col min="9988" max="9988" width="10" customWidth="1"/>
    <col min="9989" max="9989" width="14" bestFit="1" customWidth="1"/>
    <col min="9990" max="9990" width="13.44140625" customWidth="1"/>
    <col min="9991" max="9991" width="2.6640625" customWidth="1"/>
    <col min="9992" max="9993" width="12.88671875" customWidth="1"/>
    <col min="9994" max="9994" width="2.6640625" customWidth="1"/>
    <col min="9995" max="9995" width="14" bestFit="1" customWidth="1"/>
    <col min="9996" max="9996" width="12.33203125" bestFit="1" customWidth="1"/>
    <col min="9997" max="9998" width="0" hidden="1" customWidth="1"/>
    <col min="10243" max="10243" width="29.6640625" customWidth="1"/>
    <col min="10244" max="10244" width="10" customWidth="1"/>
    <col min="10245" max="10245" width="14" bestFit="1" customWidth="1"/>
    <col min="10246" max="10246" width="13.44140625" customWidth="1"/>
    <col min="10247" max="10247" width="2.6640625" customWidth="1"/>
    <col min="10248" max="10249" width="12.88671875" customWidth="1"/>
    <col min="10250" max="10250" width="2.6640625" customWidth="1"/>
    <col min="10251" max="10251" width="14" bestFit="1" customWidth="1"/>
    <col min="10252" max="10252" width="12.33203125" bestFit="1" customWidth="1"/>
    <col min="10253" max="10254" width="0" hidden="1" customWidth="1"/>
    <col min="10499" max="10499" width="29.6640625" customWidth="1"/>
    <col min="10500" max="10500" width="10" customWidth="1"/>
    <col min="10501" max="10501" width="14" bestFit="1" customWidth="1"/>
    <col min="10502" max="10502" width="13.44140625" customWidth="1"/>
    <col min="10503" max="10503" width="2.6640625" customWidth="1"/>
    <col min="10504" max="10505" width="12.88671875" customWidth="1"/>
    <col min="10506" max="10506" width="2.6640625" customWidth="1"/>
    <col min="10507" max="10507" width="14" bestFit="1" customWidth="1"/>
    <col min="10508" max="10508" width="12.33203125" bestFit="1" customWidth="1"/>
    <col min="10509" max="10510" width="0" hidden="1" customWidth="1"/>
    <col min="10755" max="10755" width="29.6640625" customWidth="1"/>
    <col min="10756" max="10756" width="10" customWidth="1"/>
    <col min="10757" max="10757" width="14" bestFit="1" customWidth="1"/>
    <col min="10758" max="10758" width="13.44140625" customWidth="1"/>
    <col min="10759" max="10759" width="2.6640625" customWidth="1"/>
    <col min="10760" max="10761" width="12.88671875" customWidth="1"/>
    <col min="10762" max="10762" width="2.6640625" customWidth="1"/>
    <col min="10763" max="10763" width="14" bestFit="1" customWidth="1"/>
    <col min="10764" max="10764" width="12.33203125" bestFit="1" customWidth="1"/>
    <col min="10765" max="10766" width="0" hidden="1" customWidth="1"/>
    <col min="11011" max="11011" width="29.6640625" customWidth="1"/>
    <col min="11012" max="11012" width="10" customWidth="1"/>
    <col min="11013" max="11013" width="14" bestFit="1" customWidth="1"/>
    <col min="11014" max="11014" width="13.44140625" customWidth="1"/>
    <col min="11015" max="11015" width="2.6640625" customWidth="1"/>
    <col min="11016" max="11017" width="12.88671875" customWidth="1"/>
    <col min="11018" max="11018" width="2.6640625" customWidth="1"/>
    <col min="11019" max="11019" width="14" bestFit="1" customWidth="1"/>
    <col min="11020" max="11020" width="12.33203125" bestFit="1" customWidth="1"/>
    <col min="11021" max="11022" width="0" hidden="1" customWidth="1"/>
    <col min="11267" max="11267" width="29.6640625" customWidth="1"/>
    <col min="11268" max="11268" width="10" customWidth="1"/>
    <col min="11269" max="11269" width="14" bestFit="1" customWidth="1"/>
    <col min="11270" max="11270" width="13.44140625" customWidth="1"/>
    <col min="11271" max="11271" width="2.6640625" customWidth="1"/>
    <col min="11272" max="11273" width="12.88671875" customWidth="1"/>
    <col min="11274" max="11274" width="2.6640625" customWidth="1"/>
    <col min="11275" max="11275" width="14" bestFit="1" customWidth="1"/>
    <col min="11276" max="11276" width="12.33203125" bestFit="1" customWidth="1"/>
    <col min="11277" max="11278" width="0" hidden="1" customWidth="1"/>
    <col min="11523" max="11523" width="29.6640625" customWidth="1"/>
    <col min="11524" max="11524" width="10" customWidth="1"/>
    <col min="11525" max="11525" width="14" bestFit="1" customWidth="1"/>
    <col min="11526" max="11526" width="13.44140625" customWidth="1"/>
    <col min="11527" max="11527" width="2.6640625" customWidth="1"/>
    <col min="11528" max="11529" width="12.88671875" customWidth="1"/>
    <col min="11530" max="11530" width="2.6640625" customWidth="1"/>
    <col min="11531" max="11531" width="14" bestFit="1" customWidth="1"/>
    <col min="11532" max="11532" width="12.33203125" bestFit="1" customWidth="1"/>
    <col min="11533" max="11534" width="0" hidden="1" customWidth="1"/>
    <col min="11779" max="11779" width="29.6640625" customWidth="1"/>
    <col min="11780" max="11780" width="10" customWidth="1"/>
    <col min="11781" max="11781" width="14" bestFit="1" customWidth="1"/>
    <col min="11782" max="11782" width="13.44140625" customWidth="1"/>
    <col min="11783" max="11783" width="2.6640625" customWidth="1"/>
    <col min="11784" max="11785" width="12.88671875" customWidth="1"/>
    <col min="11786" max="11786" width="2.6640625" customWidth="1"/>
    <col min="11787" max="11787" width="14" bestFit="1" customWidth="1"/>
    <col min="11788" max="11788" width="12.33203125" bestFit="1" customWidth="1"/>
    <col min="11789" max="11790" width="0" hidden="1" customWidth="1"/>
    <col min="12035" max="12035" width="29.6640625" customWidth="1"/>
    <col min="12036" max="12036" width="10" customWidth="1"/>
    <col min="12037" max="12037" width="14" bestFit="1" customWidth="1"/>
    <col min="12038" max="12038" width="13.44140625" customWidth="1"/>
    <col min="12039" max="12039" width="2.6640625" customWidth="1"/>
    <col min="12040" max="12041" width="12.88671875" customWidth="1"/>
    <col min="12042" max="12042" width="2.6640625" customWidth="1"/>
    <col min="12043" max="12043" width="14" bestFit="1" customWidth="1"/>
    <col min="12044" max="12044" width="12.33203125" bestFit="1" customWidth="1"/>
    <col min="12045" max="12046" width="0" hidden="1" customWidth="1"/>
    <col min="12291" max="12291" width="29.6640625" customWidth="1"/>
    <col min="12292" max="12292" width="10" customWidth="1"/>
    <col min="12293" max="12293" width="14" bestFit="1" customWidth="1"/>
    <col min="12294" max="12294" width="13.44140625" customWidth="1"/>
    <col min="12295" max="12295" width="2.6640625" customWidth="1"/>
    <col min="12296" max="12297" width="12.88671875" customWidth="1"/>
    <col min="12298" max="12298" width="2.6640625" customWidth="1"/>
    <col min="12299" max="12299" width="14" bestFit="1" customWidth="1"/>
    <col min="12300" max="12300" width="12.33203125" bestFit="1" customWidth="1"/>
    <col min="12301" max="12302" width="0" hidden="1" customWidth="1"/>
    <col min="12547" max="12547" width="29.6640625" customWidth="1"/>
    <col min="12548" max="12548" width="10" customWidth="1"/>
    <col min="12549" max="12549" width="14" bestFit="1" customWidth="1"/>
    <col min="12550" max="12550" width="13.44140625" customWidth="1"/>
    <col min="12551" max="12551" width="2.6640625" customWidth="1"/>
    <col min="12552" max="12553" width="12.88671875" customWidth="1"/>
    <col min="12554" max="12554" width="2.6640625" customWidth="1"/>
    <col min="12555" max="12555" width="14" bestFit="1" customWidth="1"/>
    <col min="12556" max="12556" width="12.33203125" bestFit="1" customWidth="1"/>
    <col min="12557" max="12558" width="0" hidden="1" customWidth="1"/>
    <col min="12803" max="12803" width="29.6640625" customWidth="1"/>
    <col min="12804" max="12804" width="10" customWidth="1"/>
    <col min="12805" max="12805" width="14" bestFit="1" customWidth="1"/>
    <col min="12806" max="12806" width="13.44140625" customWidth="1"/>
    <col min="12807" max="12807" width="2.6640625" customWidth="1"/>
    <col min="12808" max="12809" width="12.88671875" customWidth="1"/>
    <col min="12810" max="12810" width="2.6640625" customWidth="1"/>
    <col min="12811" max="12811" width="14" bestFit="1" customWidth="1"/>
    <col min="12812" max="12812" width="12.33203125" bestFit="1" customWidth="1"/>
    <col min="12813" max="12814" width="0" hidden="1" customWidth="1"/>
    <col min="13059" max="13059" width="29.6640625" customWidth="1"/>
    <col min="13060" max="13060" width="10" customWidth="1"/>
    <col min="13061" max="13061" width="14" bestFit="1" customWidth="1"/>
    <col min="13062" max="13062" width="13.44140625" customWidth="1"/>
    <col min="13063" max="13063" width="2.6640625" customWidth="1"/>
    <col min="13064" max="13065" width="12.88671875" customWidth="1"/>
    <col min="13066" max="13066" width="2.6640625" customWidth="1"/>
    <col min="13067" max="13067" width="14" bestFit="1" customWidth="1"/>
    <col min="13068" max="13068" width="12.33203125" bestFit="1" customWidth="1"/>
    <col min="13069" max="13070" width="0" hidden="1" customWidth="1"/>
    <col min="13315" max="13315" width="29.6640625" customWidth="1"/>
    <col min="13316" max="13316" width="10" customWidth="1"/>
    <col min="13317" max="13317" width="14" bestFit="1" customWidth="1"/>
    <col min="13318" max="13318" width="13.44140625" customWidth="1"/>
    <col min="13319" max="13319" width="2.6640625" customWidth="1"/>
    <col min="13320" max="13321" width="12.88671875" customWidth="1"/>
    <col min="13322" max="13322" width="2.6640625" customWidth="1"/>
    <col min="13323" max="13323" width="14" bestFit="1" customWidth="1"/>
    <col min="13324" max="13324" width="12.33203125" bestFit="1" customWidth="1"/>
    <col min="13325" max="13326" width="0" hidden="1" customWidth="1"/>
    <col min="13571" max="13571" width="29.6640625" customWidth="1"/>
    <col min="13572" max="13572" width="10" customWidth="1"/>
    <col min="13573" max="13573" width="14" bestFit="1" customWidth="1"/>
    <col min="13574" max="13574" width="13.44140625" customWidth="1"/>
    <col min="13575" max="13575" width="2.6640625" customWidth="1"/>
    <col min="13576" max="13577" width="12.88671875" customWidth="1"/>
    <col min="13578" max="13578" width="2.6640625" customWidth="1"/>
    <col min="13579" max="13579" width="14" bestFit="1" customWidth="1"/>
    <col min="13580" max="13580" width="12.33203125" bestFit="1" customWidth="1"/>
    <col min="13581" max="13582" width="0" hidden="1" customWidth="1"/>
    <col min="13827" max="13827" width="29.6640625" customWidth="1"/>
    <col min="13828" max="13828" width="10" customWidth="1"/>
    <col min="13829" max="13829" width="14" bestFit="1" customWidth="1"/>
    <col min="13830" max="13830" width="13.44140625" customWidth="1"/>
    <col min="13831" max="13831" width="2.6640625" customWidth="1"/>
    <col min="13832" max="13833" width="12.88671875" customWidth="1"/>
    <col min="13834" max="13834" width="2.6640625" customWidth="1"/>
    <col min="13835" max="13835" width="14" bestFit="1" customWidth="1"/>
    <col min="13836" max="13836" width="12.33203125" bestFit="1" customWidth="1"/>
    <col min="13837" max="13838" width="0" hidden="1" customWidth="1"/>
    <col min="14083" max="14083" width="29.6640625" customWidth="1"/>
    <col min="14084" max="14084" width="10" customWidth="1"/>
    <col min="14085" max="14085" width="14" bestFit="1" customWidth="1"/>
    <col min="14086" max="14086" width="13.44140625" customWidth="1"/>
    <col min="14087" max="14087" width="2.6640625" customWidth="1"/>
    <col min="14088" max="14089" width="12.88671875" customWidth="1"/>
    <col min="14090" max="14090" width="2.6640625" customWidth="1"/>
    <col min="14091" max="14091" width="14" bestFit="1" customWidth="1"/>
    <col min="14092" max="14092" width="12.33203125" bestFit="1" customWidth="1"/>
    <col min="14093" max="14094" width="0" hidden="1" customWidth="1"/>
    <col min="14339" max="14339" width="29.6640625" customWidth="1"/>
    <col min="14340" max="14340" width="10" customWidth="1"/>
    <col min="14341" max="14341" width="14" bestFit="1" customWidth="1"/>
    <col min="14342" max="14342" width="13.44140625" customWidth="1"/>
    <col min="14343" max="14343" width="2.6640625" customWidth="1"/>
    <col min="14344" max="14345" width="12.88671875" customWidth="1"/>
    <col min="14346" max="14346" width="2.6640625" customWidth="1"/>
    <col min="14347" max="14347" width="14" bestFit="1" customWidth="1"/>
    <col min="14348" max="14348" width="12.33203125" bestFit="1" customWidth="1"/>
    <col min="14349" max="14350" width="0" hidden="1" customWidth="1"/>
    <col min="14595" max="14595" width="29.6640625" customWidth="1"/>
    <col min="14596" max="14596" width="10" customWidth="1"/>
    <col min="14597" max="14597" width="14" bestFit="1" customWidth="1"/>
    <col min="14598" max="14598" width="13.44140625" customWidth="1"/>
    <col min="14599" max="14599" width="2.6640625" customWidth="1"/>
    <col min="14600" max="14601" width="12.88671875" customWidth="1"/>
    <col min="14602" max="14602" width="2.6640625" customWidth="1"/>
    <col min="14603" max="14603" width="14" bestFit="1" customWidth="1"/>
    <col min="14604" max="14604" width="12.33203125" bestFit="1" customWidth="1"/>
    <col min="14605" max="14606" width="0" hidden="1" customWidth="1"/>
    <col min="14851" max="14851" width="29.6640625" customWidth="1"/>
    <col min="14852" max="14852" width="10" customWidth="1"/>
    <col min="14853" max="14853" width="14" bestFit="1" customWidth="1"/>
    <col min="14854" max="14854" width="13.44140625" customWidth="1"/>
    <col min="14855" max="14855" width="2.6640625" customWidth="1"/>
    <col min="14856" max="14857" width="12.88671875" customWidth="1"/>
    <col min="14858" max="14858" width="2.6640625" customWidth="1"/>
    <col min="14859" max="14859" width="14" bestFit="1" customWidth="1"/>
    <col min="14860" max="14860" width="12.33203125" bestFit="1" customWidth="1"/>
    <col min="14861" max="14862" width="0" hidden="1" customWidth="1"/>
    <col min="15107" max="15107" width="29.6640625" customWidth="1"/>
    <col min="15108" max="15108" width="10" customWidth="1"/>
    <col min="15109" max="15109" width="14" bestFit="1" customWidth="1"/>
    <col min="15110" max="15110" width="13.44140625" customWidth="1"/>
    <col min="15111" max="15111" width="2.6640625" customWidth="1"/>
    <col min="15112" max="15113" width="12.88671875" customWidth="1"/>
    <col min="15114" max="15114" width="2.6640625" customWidth="1"/>
    <col min="15115" max="15115" width="14" bestFit="1" customWidth="1"/>
    <col min="15116" max="15116" width="12.33203125" bestFit="1" customWidth="1"/>
    <col min="15117" max="15118" width="0" hidden="1" customWidth="1"/>
    <col min="15363" max="15363" width="29.6640625" customWidth="1"/>
    <col min="15364" max="15364" width="10" customWidth="1"/>
    <col min="15365" max="15365" width="14" bestFit="1" customWidth="1"/>
    <col min="15366" max="15366" width="13.44140625" customWidth="1"/>
    <col min="15367" max="15367" width="2.6640625" customWidth="1"/>
    <col min="15368" max="15369" width="12.88671875" customWidth="1"/>
    <col min="15370" max="15370" width="2.6640625" customWidth="1"/>
    <col min="15371" max="15371" width="14" bestFit="1" customWidth="1"/>
    <col min="15372" max="15372" width="12.33203125" bestFit="1" customWidth="1"/>
    <col min="15373" max="15374" width="0" hidden="1" customWidth="1"/>
    <col min="15619" max="15619" width="29.6640625" customWidth="1"/>
    <col min="15620" max="15620" width="10" customWidth="1"/>
    <col min="15621" max="15621" width="14" bestFit="1" customWidth="1"/>
    <col min="15622" max="15622" width="13.44140625" customWidth="1"/>
    <col min="15623" max="15623" width="2.6640625" customWidth="1"/>
    <col min="15624" max="15625" width="12.88671875" customWidth="1"/>
    <col min="15626" max="15626" width="2.6640625" customWidth="1"/>
    <col min="15627" max="15627" width="14" bestFit="1" customWidth="1"/>
    <col min="15628" max="15628" width="12.33203125" bestFit="1" customWidth="1"/>
    <col min="15629" max="15630" width="0" hidden="1" customWidth="1"/>
    <col min="15875" max="15875" width="29.6640625" customWidth="1"/>
    <col min="15876" max="15876" width="10" customWidth="1"/>
    <col min="15877" max="15877" width="14" bestFit="1" customWidth="1"/>
    <col min="15878" max="15878" width="13.44140625" customWidth="1"/>
    <col min="15879" max="15879" width="2.6640625" customWidth="1"/>
    <col min="15880" max="15881" width="12.88671875" customWidth="1"/>
    <col min="15882" max="15882" width="2.6640625" customWidth="1"/>
    <col min="15883" max="15883" width="14" bestFit="1" customWidth="1"/>
    <col min="15884" max="15884" width="12.33203125" bestFit="1" customWidth="1"/>
    <col min="15885" max="15886" width="0" hidden="1" customWidth="1"/>
    <col min="16131" max="16131" width="29.6640625" customWidth="1"/>
    <col min="16132" max="16132" width="10" customWidth="1"/>
    <col min="16133" max="16133" width="14" bestFit="1" customWidth="1"/>
    <col min="16134" max="16134" width="13.44140625" customWidth="1"/>
    <col min="16135" max="16135" width="2.6640625" customWidth="1"/>
    <col min="16136" max="16137" width="12.88671875" customWidth="1"/>
    <col min="16138" max="16138" width="2.6640625" customWidth="1"/>
    <col min="16139" max="16139" width="14" bestFit="1" customWidth="1"/>
    <col min="16140" max="16140" width="12.33203125" bestFit="1" customWidth="1"/>
    <col min="16141" max="16142" width="0" hidden="1" customWidth="1"/>
  </cols>
  <sheetData>
    <row r="1" spans="1:15" ht="50.25" customHeight="1" x14ac:dyDescent="0.3">
      <c r="A1" s="1" t="s">
        <v>0</v>
      </c>
      <c r="C1" s="18" t="s">
        <v>1</v>
      </c>
      <c r="D1" s="19"/>
      <c r="F1" s="20" t="s">
        <v>2</v>
      </c>
      <c r="G1" s="21"/>
      <c r="I1" s="22" t="s">
        <v>3</v>
      </c>
      <c r="J1" s="23"/>
      <c r="K1" s="22"/>
      <c r="L1" s="23"/>
      <c r="N1" s="24" t="s">
        <v>63</v>
      </c>
      <c r="O1" s="19"/>
    </row>
    <row r="2" spans="1:15" ht="17.399999999999999" x14ac:dyDescent="0.3">
      <c r="A2" s="1"/>
      <c r="C2" s="2"/>
      <c r="D2" s="3"/>
      <c r="F2" s="2"/>
      <c r="G2" s="3"/>
      <c r="I2" s="2"/>
      <c r="J2" s="3"/>
      <c r="K2" s="2"/>
      <c r="L2" s="3"/>
      <c r="N2" s="2"/>
      <c r="O2" s="3"/>
    </row>
    <row r="3" spans="1:15" ht="15.6" x14ac:dyDescent="0.3">
      <c r="A3" s="4" t="s">
        <v>4</v>
      </c>
      <c r="C3" s="5"/>
      <c r="D3" s="6"/>
      <c r="F3" s="5"/>
      <c r="G3" s="6"/>
      <c r="I3" s="5">
        <v>831660.85</v>
      </c>
      <c r="J3" s="6"/>
      <c r="K3" s="5"/>
      <c r="L3" s="6"/>
      <c r="N3" s="5"/>
      <c r="O3" s="6"/>
    </row>
    <row r="4" spans="1:15" ht="15.6" x14ac:dyDescent="0.3">
      <c r="A4" s="4" t="s">
        <v>5</v>
      </c>
      <c r="C4" s="5">
        <v>67815.98</v>
      </c>
      <c r="D4" s="6"/>
      <c r="F4" s="5">
        <v>84147.4</v>
      </c>
      <c r="G4" s="6"/>
      <c r="I4" s="5"/>
      <c r="J4" s="6"/>
      <c r="K4" s="5"/>
      <c r="L4" s="6"/>
      <c r="N4" s="5">
        <v>4798</v>
      </c>
      <c r="O4" s="6"/>
    </row>
    <row r="5" spans="1:15" ht="15.6" x14ac:dyDescent="0.3">
      <c r="A5" s="4" t="s">
        <v>6</v>
      </c>
      <c r="C5" s="5">
        <v>8507.07</v>
      </c>
      <c r="D5" s="6"/>
      <c r="F5" s="5">
        <v>0</v>
      </c>
      <c r="G5" s="6"/>
      <c r="I5" s="5"/>
      <c r="J5" s="6"/>
      <c r="K5" s="5"/>
      <c r="L5" s="6"/>
      <c r="N5" s="5">
        <v>39368.03</v>
      </c>
      <c r="O5" s="6"/>
    </row>
    <row r="6" spans="1:15" ht="15.6" x14ac:dyDescent="0.3">
      <c r="A6" s="4" t="s">
        <v>7</v>
      </c>
      <c r="C6" s="5">
        <v>0</v>
      </c>
      <c r="D6" s="6"/>
      <c r="F6" s="5">
        <v>563.5</v>
      </c>
      <c r="G6" s="6"/>
      <c r="I6" s="5"/>
      <c r="J6" s="6"/>
      <c r="K6" s="5"/>
      <c r="L6" s="6"/>
      <c r="N6" s="5">
        <v>16420.400000000001</v>
      </c>
      <c r="O6" s="6"/>
    </row>
    <row r="7" spans="1:15" ht="15.6" x14ac:dyDescent="0.3">
      <c r="A7" s="4" t="s">
        <v>8</v>
      </c>
      <c r="C7" s="5">
        <v>0</v>
      </c>
      <c r="D7" s="6"/>
      <c r="F7" s="5"/>
      <c r="G7" s="6"/>
      <c r="I7" s="5"/>
      <c r="J7" s="6"/>
      <c r="K7" s="5"/>
      <c r="L7" s="6"/>
      <c r="N7" s="5">
        <v>6667.2</v>
      </c>
      <c r="O7" s="6"/>
    </row>
    <row r="8" spans="1:15" ht="15.6" x14ac:dyDescent="0.3">
      <c r="A8" s="4" t="s">
        <v>9</v>
      </c>
      <c r="C8" s="5">
        <v>1500</v>
      </c>
      <c r="D8" s="6"/>
      <c r="F8" s="5">
        <v>13228.65</v>
      </c>
      <c r="G8" s="6"/>
      <c r="I8" s="5">
        <v>0</v>
      </c>
      <c r="J8" s="6"/>
      <c r="K8" s="5"/>
      <c r="L8" s="6"/>
      <c r="N8" s="5">
        <v>5000</v>
      </c>
      <c r="O8" s="6"/>
    </row>
    <row r="9" spans="1:15" ht="15.6" x14ac:dyDescent="0.3">
      <c r="A9" s="4" t="s">
        <v>10</v>
      </c>
      <c r="C9" s="5">
        <v>0</v>
      </c>
      <c r="D9" s="6"/>
      <c r="F9" s="5">
        <v>1375</v>
      </c>
      <c r="G9" s="6"/>
      <c r="I9" s="5">
        <v>10000</v>
      </c>
      <c r="J9" s="6"/>
      <c r="K9" s="5"/>
      <c r="L9" s="6"/>
      <c r="N9" s="5">
        <v>0</v>
      </c>
      <c r="O9" s="6"/>
    </row>
    <row r="10" spans="1:15" ht="15.6" x14ac:dyDescent="0.3">
      <c r="A10" s="4" t="s">
        <v>11</v>
      </c>
      <c r="C10" s="5">
        <v>-2570.4899999999998</v>
      </c>
      <c r="D10" s="6"/>
      <c r="F10" s="5">
        <v>-2564.7399999999998</v>
      </c>
      <c r="G10" s="6"/>
      <c r="I10" s="5"/>
      <c r="J10" s="6"/>
      <c r="K10" s="5"/>
      <c r="L10" s="6"/>
      <c r="N10" s="5">
        <v>-1745.3</v>
      </c>
      <c r="O10" s="6"/>
    </row>
    <row r="11" spans="1:15" ht="15.6" x14ac:dyDescent="0.3">
      <c r="A11" s="4" t="s">
        <v>12</v>
      </c>
      <c r="C11" s="5">
        <v>-1400</v>
      </c>
      <c r="D11" s="6"/>
      <c r="F11" s="5">
        <v>-5235</v>
      </c>
      <c r="G11" s="6"/>
      <c r="I11" s="5"/>
      <c r="J11" s="6"/>
      <c r="K11" s="5"/>
      <c r="L11" s="6"/>
      <c r="N11" s="5">
        <v>0</v>
      </c>
      <c r="O11" s="6"/>
    </row>
    <row r="12" spans="1:15" ht="15.6" x14ac:dyDescent="0.3">
      <c r="A12" s="4" t="s">
        <v>13</v>
      </c>
      <c r="C12" s="5"/>
      <c r="D12" s="6"/>
      <c r="F12" s="5">
        <v>70.28</v>
      </c>
      <c r="G12" s="6"/>
      <c r="I12" s="5"/>
      <c r="J12" s="6"/>
      <c r="K12" s="5"/>
      <c r="L12" s="6"/>
      <c r="N12" s="5">
        <v>40</v>
      </c>
      <c r="O12" s="6"/>
    </row>
    <row r="13" spans="1:15" ht="15.6" x14ac:dyDescent="0.3">
      <c r="A13" s="4" t="s">
        <v>38</v>
      </c>
      <c r="C13" s="5"/>
      <c r="D13" s="6"/>
      <c r="F13" s="5">
        <v>-2</v>
      </c>
      <c r="G13" s="6"/>
      <c r="I13" s="5"/>
      <c r="J13" s="6"/>
      <c r="K13" s="5"/>
      <c r="L13" s="6"/>
      <c r="N13" s="5"/>
      <c r="O13" s="6"/>
    </row>
    <row r="14" spans="1:15" ht="17.399999999999999" x14ac:dyDescent="0.3">
      <c r="A14" s="1"/>
      <c r="B14" s="7" t="s">
        <v>14</v>
      </c>
      <c r="C14" s="8">
        <f>SUM(C3:C13)</f>
        <v>73852.559999999983</v>
      </c>
      <c r="D14" s="6"/>
      <c r="F14" s="8">
        <f>SUM(F3:F13)</f>
        <v>91583.089999999982</v>
      </c>
      <c r="G14" s="6"/>
      <c r="I14" s="8">
        <f>SUM(I3:I13)</f>
        <v>841660.85</v>
      </c>
      <c r="J14" s="6"/>
      <c r="K14" s="8"/>
      <c r="L14" s="6"/>
      <c r="N14" s="8">
        <f>SUM(N3:N13)</f>
        <v>70548.33</v>
      </c>
      <c r="O14" s="6"/>
    </row>
    <row r="15" spans="1:15" x14ac:dyDescent="0.3">
      <c r="C15" s="5"/>
      <c r="D15" s="6"/>
      <c r="F15" s="5"/>
      <c r="G15" s="6"/>
      <c r="I15" s="5"/>
      <c r="J15" s="6"/>
      <c r="K15" s="5"/>
      <c r="L15" s="6"/>
      <c r="N15" s="5"/>
      <c r="O15" s="6"/>
    </row>
    <row r="16" spans="1:15" ht="17.399999999999999" x14ac:dyDescent="0.3">
      <c r="A16" s="1" t="s">
        <v>15</v>
      </c>
      <c r="C16" s="5"/>
      <c r="D16" s="6"/>
      <c r="F16" s="5"/>
      <c r="G16" s="6"/>
      <c r="I16" s="5"/>
      <c r="J16" s="6"/>
      <c r="K16" s="5"/>
      <c r="L16" s="6"/>
      <c r="N16" s="5"/>
      <c r="O16" s="6"/>
    </row>
    <row r="17" spans="1:15" ht="15.6" x14ac:dyDescent="0.3">
      <c r="A17" s="4" t="s">
        <v>16</v>
      </c>
      <c r="C17" s="5">
        <f>SUM(D18:D26)</f>
        <v>75097.919999999998</v>
      </c>
      <c r="D17" s="6"/>
      <c r="F17" s="5">
        <f>SUM(G18:G26)</f>
        <v>80513.95</v>
      </c>
      <c r="G17" s="6"/>
      <c r="I17" s="5">
        <f>SUM(J18:J26)</f>
        <v>624317.11</v>
      </c>
      <c r="J17" s="6"/>
      <c r="K17" s="5"/>
      <c r="L17" s="6"/>
      <c r="N17" s="5">
        <f>SUM(O18:O26)</f>
        <v>60578.149999999994</v>
      </c>
      <c r="O17" s="6"/>
    </row>
    <row r="18" spans="1:15" ht="15.6" x14ac:dyDescent="0.3">
      <c r="A18" s="4" t="s">
        <v>17</v>
      </c>
      <c r="C18" s="5"/>
      <c r="D18" s="6"/>
      <c r="F18" s="5"/>
      <c r="G18" s="6"/>
      <c r="I18" s="5"/>
      <c r="J18" s="6">
        <v>524749.86</v>
      </c>
      <c r="K18" s="5"/>
      <c r="L18" s="6"/>
      <c r="N18" s="5"/>
      <c r="O18" s="9"/>
    </row>
    <row r="19" spans="1:15" ht="15.6" x14ac:dyDescent="0.3">
      <c r="A19" s="4" t="s">
        <v>18</v>
      </c>
      <c r="C19" s="5"/>
      <c r="D19" s="6">
        <v>17724</v>
      </c>
      <c r="F19" s="5"/>
      <c r="G19" s="6">
        <v>15166.65</v>
      </c>
      <c r="I19" s="5"/>
      <c r="J19" s="6"/>
      <c r="K19" s="5"/>
      <c r="L19" s="6"/>
      <c r="N19" s="5"/>
      <c r="O19" s="9">
        <v>13774.16</v>
      </c>
    </row>
    <row r="20" spans="1:15" ht="15.6" x14ac:dyDescent="0.3">
      <c r="A20" s="4" t="s">
        <v>19</v>
      </c>
      <c r="C20" s="5"/>
      <c r="D20" s="6">
        <v>6150</v>
      </c>
      <c r="F20" s="5"/>
      <c r="G20" s="6">
        <v>5336.39</v>
      </c>
      <c r="I20" s="5"/>
      <c r="J20" s="6"/>
      <c r="K20" s="5"/>
      <c r="L20" s="6"/>
      <c r="N20" s="5"/>
      <c r="O20" s="9">
        <v>3051.84</v>
      </c>
    </row>
    <row r="21" spans="1:15" ht="15.6" x14ac:dyDescent="0.3">
      <c r="A21" s="4" t="s">
        <v>20</v>
      </c>
      <c r="C21" s="5"/>
      <c r="D21" s="6">
        <v>37800</v>
      </c>
      <c r="F21" s="5"/>
      <c r="G21" s="6">
        <v>41179.4</v>
      </c>
      <c r="I21" s="5"/>
      <c r="J21" s="6"/>
      <c r="K21" s="5"/>
      <c r="L21" s="6"/>
      <c r="N21" s="5"/>
      <c r="O21" s="9">
        <v>32763.81</v>
      </c>
    </row>
    <row r="22" spans="1:15" ht="15.6" x14ac:dyDescent="0.3">
      <c r="A22" s="4" t="s">
        <v>64</v>
      </c>
      <c r="C22" s="5"/>
      <c r="D22" s="6">
        <v>0</v>
      </c>
      <c r="F22" s="5"/>
      <c r="G22" s="6">
        <f>3473.97+2166.68</f>
        <v>5640.65</v>
      </c>
      <c r="I22" s="5"/>
      <c r="J22" s="6"/>
      <c r="K22" s="5"/>
      <c r="L22" s="6"/>
      <c r="N22" s="5"/>
      <c r="O22" s="9">
        <f>1083.34+1500</f>
        <v>2583.34</v>
      </c>
    </row>
    <row r="23" spans="1:15" ht="15.6" x14ac:dyDescent="0.3">
      <c r="A23" s="4" t="s">
        <v>21</v>
      </c>
      <c r="C23" s="5"/>
      <c r="D23" s="6">
        <v>5500</v>
      </c>
      <c r="F23" s="5"/>
      <c r="G23" s="6">
        <v>5629.57</v>
      </c>
      <c r="I23" s="5"/>
      <c r="J23" s="6">
        <v>49750</v>
      </c>
      <c r="K23" s="5"/>
      <c r="L23" s="6"/>
      <c r="N23" s="5"/>
      <c r="O23" s="6">
        <v>4000</v>
      </c>
    </row>
    <row r="24" spans="1:15" ht="15.6" x14ac:dyDescent="0.3">
      <c r="A24" s="4" t="s">
        <v>65</v>
      </c>
      <c r="C24" s="5"/>
      <c r="D24" s="6">
        <v>443.92</v>
      </c>
      <c r="F24" s="5"/>
      <c r="G24" s="6">
        <v>550.45000000000005</v>
      </c>
      <c r="I24" s="5"/>
      <c r="J24" s="6">
        <v>5100</v>
      </c>
      <c r="K24" s="5"/>
      <c r="L24" s="6"/>
      <c r="N24" s="5"/>
      <c r="O24" s="6">
        <v>400</v>
      </c>
    </row>
    <row r="25" spans="1:15" ht="15.6" x14ac:dyDescent="0.3">
      <c r="A25" s="4" t="s">
        <v>22</v>
      </c>
      <c r="C25" s="5"/>
      <c r="D25" s="6">
        <v>0</v>
      </c>
      <c r="F25" s="5"/>
      <c r="G25" s="6">
        <v>0</v>
      </c>
      <c r="I25" s="5"/>
      <c r="J25" s="6">
        <v>630</v>
      </c>
      <c r="K25" s="5"/>
      <c r="L25" s="6"/>
      <c r="N25" s="5"/>
      <c r="O25" s="6">
        <v>105</v>
      </c>
    </row>
    <row r="26" spans="1:15" ht="15.6" x14ac:dyDescent="0.3">
      <c r="A26" s="4" t="s">
        <v>23</v>
      </c>
      <c r="C26" s="5"/>
      <c r="D26" s="6">
        <v>7480</v>
      </c>
      <c r="F26" s="5"/>
      <c r="G26" s="6">
        <v>7010.84</v>
      </c>
      <c r="I26" s="5"/>
      <c r="J26" s="6">
        <v>44087.25</v>
      </c>
      <c r="K26" s="5"/>
      <c r="L26" s="6"/>
      <c r="N26" s="5"/>
      <c r="O26" s="6">
        <v>3900</v>
      </c>
    </row>
    <row r="27" spans="1:15" ht="15.6" x14ac:dyDescent="0.3">
      <c r="A27" s="4"/>
      <c r="C27" s="5"/>
      <c r="D27" s="6"/>
      <c r="F27" s="5"/>
      <c r="G27" s="6"/>
      <c r="I27" s="5"/>
      <c r="J27" s="6"/>
      <c r="K27" s="5"/>
      <c r="L27" s="6"/>
      <c r="N27" s="5"/>
      <c r="O27" s="6"/>
    </row>
    <row r="28" spans="1:15" x14ac:dyDescent="0.3">
      <c r="A28" s="10"/>
      <c r="C28" s="5"/>
      <c r="D28" s="6"/>
      <c r="F28" s="5"/>
      <c r="G28" s="6"/>
      <c r="I28" s="5"/>
      <c r="J28" s="6"/>
      <c r="K28" s="5"/>
      <c r="L28" s="6"/>
      <c r="N28" s="5"/>
      <c r="O28" s="6"/>
    </row>
    <row r="29" spans="1:15" ht="15.6" x14ac:dyDescent="0.3">
      <c r="A29" s="4" t="s">
        <v>24</v>
      </c>
      <c r="C29" s="5">
        <f>SUM(D30:D34)</f>
        <v>9044.24</v>
      </c>
      <c r="D29" s="6"/>
      <c r="F29" s="5">
        <f>SUM(G30:G34)</f>
        <v>8636.380000000001</v>
      </c>
      <c r="G29" s="6"/>
      <c r="I29" s="5">
        <f>SUM(J30:J34)</f>
        <v>69121.55</v>
      </c>
      <c r="J29" s="6"/>
      <c r="K29" s="5"/>
      <c r="L29" s="6"/>
      <c r="N29" s="5">
        <f>SUM(O30:O34)</f>
        <v>4761</v>
      </c>
      <c r="O29" s="6"/>
    </row>
    <row r="30" spans="1:15" ht="15.6" x14ac:dyDescent="0.3">
      <c r="A30" s="4" t="s">
        <v>25</v>
      </c>
      <c r="C30" s="5"/>
      <c r="D30" s="6">
        <v>2510</v>
      </c>
      <c r="F30" s="5"/>
      <c r="G30" s="6">
        <v>2629.8</v>
      </c>
      <c r="I30" s="5"/>
      <c r="J30" s="6">
        <v>19800</v>
      </c>
      <c r="K30" s="5"/>
      <c r="L30" s="6"/>
      <c r="N30" s="5"/>
      <c r="O30" s="6">
        <v>1355</v>
      </c>
    </row>
    <row r="31" spans="1:15" ht="15.6" x14ac:dyDescent="0.3">
      <c r="A31" s="4" t="s">
        <v>26</v>
      </c>
      <c r="C31" s="5"/>
      <c r="D31" s="6">
        <v>0</v>
      </c>
      <c r="F31" s="5"/>
      <c r="G31" s="6">
        <v>81.95</v>
      </c>
      <c r="I31" s="5"/>
      <c r="J31" s="6">
        <v>2400</v>
      </c>
      <c r="K31" s="5"/>
      <c r="L31" s="6"/>
      <c r="N31" s="5">
        <v>0</v>
      </c>
      <c r="O31" s="6">
        <v>0</v>
      </c>
    </row>
    <row r="32" spans="1:15" ht="15.6" x14ac:dyDescent="0.3">
      <c r="A32" s="4" t="s">
        <v>27</v>
      </c>
      <c r="C32" s="5"/>
      <c r="D32" s="6">
        <v>1504.24</v>
      </c>
      <c r="F32" s="5"/>
      <c r="G32" s="6">
        <v>1499.34</v>
      </c>
      <c r="I32" s="5"/>
      <c r="J32" s="6">
        <v>9096.23</v>
      </c>
      <c r="K32" s="5"/>
      <c r="L32" s="6"/>
      <c r="N32" s="5"/>
      <c r="O32" s="6">
        <v>750</v>
      </c>
    </row>
    <row r="33" spans="1:15" ht="15.6" x14ac:dyDescent="0.3">
      <c r="A33" s="4" t="s">
        <v>28</v>
      </c>
      <c r="C33" s="5"/>
      <c r="D33" s="6">
        <v>2230</v>
      </c>
      <c r="F33" s="5"/>
      <c r="G33" s="6">
        <v>2131.41</v>
      </c>
      <c r="I33" s="5"/>
      <c r="J33" s="6">
        <v>22325.32</v>
      </c>
      <c r="K33" s="5"/>
      <c r="L33" s="6"/>
      <c r="N33" s="5"/>
      <c r="O33" s="6">
        <v>1236</v>
      </c>
    </row>
    <row r="34" spans="1:15" ht="15.6" x14ac:dyDescent="0.3">
      <c r="A34" s="4" t="s">
        <v>29</v>
      </c>
      <c r="C34" s="5"/>
      <c r="D34" s="6">
        <v>2800</v>
      </c>
      <c r="F34" s="5"/>
      <c r="G34" s="6">
        <v>2293.88</v>
      </c>
      <c r="I34" s="5"/>
      <c r="J34" s="6">
        <v>15500</v>
      </c>
      <c r="K34" s="5"/>
      <c r="L34" s="6"/>
      <c r="N34" s="5"/>
      <c r="O34" s="6">
        <v>1420</v>
      </c>
    </row>
    <row r="35" spans="1:15" x14ac:dyDescent="0.3">
      <c r="A35" s="10"/>
      <c r="C35" s="5"/>
      <c r="D35" s="6"/>
      <c r="F35" s="5"/>
      <c r="G35" s="6"/>
      <c r="I35" s="5"/>
      <c r="J35" s="6"/>
      <c r="K35" s="5"/>
      <c r="L35" s="6"/>
      <c r="N35" s="5"/>
      <c r="O35" s="6"/>
    </row>
    <row r="36" spans="1:15" ht="15.6" x14ac:dyDescent="0.3">
      <c r="A36" s="4" t="s">
        <v>30</v>
      </c>
      <c r="C36" s="5">
        <v>6007.23</v>
      </c>
      <c r="D36" s="6"/>
      <c r="F36" s="5">
        <v>5019.0600000000004</v>
      </c>
      <c r="G36" s="6"/>
      <c r="I36" s="5">
        <v>21500</v>
      </c>
      <c r="J36" s="6"/>
      <c r="K36" s="5"/>
      <c r="L36" s="6"/>
      <c r="N36" s="11">
        <v>2510</v>
      </c>
      <c r="O36" s="6"/>
    </row>
    <row r="37" spans="1:15" x14ac:dyDescent="0.3">
      <c r="A37" s="10"/>
      <c r="C37" s="5"/>
      <c r="D37" s="6"/>
      <c r="F37" s="5"/>
      <c r="G37" s="6"/>
      <c r="I37" s="5"/>
      <c r="J37" s="6"/>
      <c r="K37" s="5"/>
      <c r="L37" s="6"/>
      <c r="N37" s="5"/>
      <c r="O37" s="6"/>
    </row>
    <row r="38" spans="1:15" ht="15.6" x14ac:dyDescent="0.3">
      <c r="A38" s="4" t="s">
        <v>31</v>
      </c>
      <c r="C38" s="5">
        <v>2345.1999999999998</v>
      </c>
      <c r="D38" s="6"/>
      <c r="F38" s="5">
        <v>2240.02</v>
      </c>
      <c r="G38" s="6"/>
      <c r="I38" s="5">
        <v>19656</v>
      </c>
      <c r="J38" s="6"/>
      <c r="K38" s="5"/>
      <c r="L38" s="6"/>
      <c r="N38" s="5">
        <v>1175</v>
      </c>
      <c r="O38" s="6"/>
    </row>
    <row r="39" spans="1:15" x14ac:dyDescent="0.3">
      <c r="A39" s="10"/>
      <c r="C39" s="5"/>
      <c r="D39" s="6"/>
      <c r="F39" s="5"/>
      <c r="G39" s="6"/>
      <c r="I39" s="5"/>
      <c r="J39" s="6"/>
      <c r="K39" s="5"/>
      <c r="L39" s="6"/>
      <c r="N39" s="5"/>
      <c r="O39" s="6"/>
    </row>
    <row r="40" spans="1:15" ht="15.6" x14ac:dyDescent="0.3">
      <c r="A40" s="4" t="s">
        <v>32</v>
      </c>
      <c r="C40" s="5">
        <f>+D41+D42+D43</f>
        <v>2800</v>
      </c>
      <c r="D40" s="6"/>
      <c r="F40" s="5">
        <f>+G41+G42+G43</f>
        <v>3419.5699999999997</v>
      </c>
      <c r="G40" s="6"/>
      <c r="I40" s="5">
        <f>+J41+J42+J43</f>
        <v>28233.4</v>
      </c>
      <c r="J40" s="6"/>
      <c r="K40" s="5"/>
      <c r="L40" s="6"/>
      <c r="N40" s="5">
        <f>+O41+O42+O43</f>
        <v>2200</v>
      </c>
      <c r="O40" s="6"/>
    </row>
    <row r="41" spans="1:15" ht="15.6" x14ac:dyDescent="0.3">
      <c r="A41" s="4" t="s">
        <v>33</v>
      </c>
      <c r="C41" s="5"/>
      <c r="D41" s="6">
        <v>300</v>
      </c>
      <c r="F41" s="5"/>
      <c r="G41" s="6">
        <v>604.51</v>
      </c>
      <c r="I41" s="5"/>
      <c r="J41" s="6">
        <v>4800</v>
      </c>
      <c r="K41" s="5"/>
      <c r="L41" s="6"/>
      <c r="N41" s="5"/>
      <c r="O41" s="9">
        <v>200</v>
      </c>
    </row>
    <row r="42" spans="1:15" ht="15.6" x14ac:dyDescent="0.3">
      <c r="A42" s="4" t="s">
        <v>34</v>
      </c>
      <c r="C42" s="5"/>
      <c r="D42" s="6">
        <v>500</v>
      </c>
      <c r="F42" s="5"/>
      <c r="G42" s="6">
        <f>32.97+923.77</f>
        <v>956.74</v>
      </c>
      <c r="I42" s="5"/>
      <c r="J42" s="6">
        <v>13200</v>
      </c>
      <c r="K42" s="5"/>
      <c r="L42" s="6"/>
      <c r="N42" s="5"/>
      <c r="O42" s="9">
        <v>1000</v>
      </c>
    </row>
    <row r="43" spans="1:15" ht="15.6" x14ac:dyDescent="0.3">
      <c r="A43" s="4" t="s">
        <v>35</v>
      </c>
      <c r="C43" s="5"/>
      <c r="D43" s="6">
        <v>2000</v>
      </c>
      <c r="F43" s="5"/>
      <c r="G43" s="6">
        <f>1858.32</f>
        <v>1858.32</v>
      </c>
      <c r="I43" s="5"/>
      <c r="J43" s="6">
        <v>10233.4</v>
      </c>
      <c r="K43" s="5"/>
      <c r="L43" s="6"/>
      <c r="N43" s="5"/>
      <c r="O43" s="9">
        <v>1000</v>
      </c>
    </row>
    <row r="44" spans="1:15" x14ac:dyDescent="0.3">
      <c r="A44" t="s">
        <v>36</v>
      </c>
      <c r="C44" s="5"/>
      <c r="D44" s="6"/>
      <c r="F44" s="5"/>
      <c r="G44" s="6"/>
      <c r="I44" s="5"/>
      <c r="J44" s="6"/>
      <c r="K44" s="5"/>
      <c r="L44" s="6"/>
      <c r="N44" s="5"/>
      <c r="O44" s="6"/>
    </row>
    <row r="45" spans="1:15" ht="15.6" x14ac:dyDescent="0.3">
      <c r="A45" s="4" t="s">
        <v>37</v>
      </c>
      <c r="C45" s="5">
        <v>2000</v>
      </c>
      <c r="D45" s="6"/>
      <c r="F45" s="5">
        <v>635.51</v>
      </c>
      <c r="G45" s="6"/>
      <c r="I45" s="5">
        <v>13500</v>
      </c>
      <c r="J45" s="6"/>
      <c r="K45" s="5"/>
      <c r="L45" s="6"/>
      <c r="N45" s="11">
        <v>800</v>
      </c>
      <c r="O45" s="6"/>
    </row>
    <row r="46" spans="1:15" x14ac:dyDescent="0.3">
      <c r="A46" s="10"/>
      <c r="C46" s="5"/>
      <c r="D46" s="6"/>
      <c r="F46" s="5"/>
      <c r="G46" s="6"/>
      <c r="I46" s="5"/>
      <c r="J46" s="6"/>
      <c r="K46" s="5"/>
      <c r="L46" s="6"/>
      <c r="N46" s="5"/>
      <c r="O46" s="6"/>
    </row>
    <row r="47" spans="1:15" ht="15.6" x14ac:dyDescent="0.3">
      <c r="A47" s="4" t="s">
        <v>38</v>
      </c>
      <c r="C47" s="5">
        <f>SUM(D48:D67)</f>
        <v>2527</v>
      </c>
      <c r="D47" s="6"/>
      <c r="F47" s="5">
        <f>SUM(G48:G69)</f>
        <v>2658.7799999999997</v>
      </c>
      <c r="G47" s="6"/>
      <c r="I47" s="5">
        <f>SUM(J48:J67)</f>
        <v>57783.24</v>
      </c>
      <c r="J47" s="6"/>
      <c r="K47" s="5"/>
      <c r="L47" s="6"/>
      <c r="N47" s="5">
        <f>SUM(O48:O67)</f>
        <v>1986</v>
      </c>
      <c r="O47" s="6"/>
    </row>
    <row r="48" spans="1:15" ht="15.6" x14ac:dyDescent="0.3">
      <c r="A48" s="4" t="s">
        <v>39</v>
      </c>
      <c r="C48" s="5"/>
      <c r="D48" s="6">
        <v>0</v>
      </c>
      <c r="F48" s="5"/>
      <c r="G48" s="6">
        <v>32</v>
      </c>
      <c r="I48" s="5"/>
      <c r="J48" s="6">
        <v>800</v>
      </c>
      <c r="K48" s="5"/>
      <c r="L48" s="6"/>
      <c r="N48" s="5"/>
      <c r="O48" s="6">
        <v>50</v>
      </c>
    </row>
    <row r="49" spans="1:15" ht="15.6" x14ac:dyDescent="0.3">
      <c r="A49" s="4" t="s">
        <v>40</v>
      </c>
      <c r="C49" s="5"/>
      <c r="D49" s="6">
        <v>0</v>
      </c>
      <c r="F49" s="5"/>
      <c r="G49" s="6">
        <v>0</v>
      </c>
      <c r="I49" s="5"/>
      <c r="J49" s="6">
        <v>0</v>
      </c>
      <c r="K49" s="5"/>
      <c r="L49" s="6"/>
      <c r="N49" s="5"/>
      <c r="O49" s="6">
        <v>0</v>
      </c>
    </row>
    <row r="50" spans="1:15" ht="15.6" x14ac:dyDescent="0.3">
      <c r="A50" s="4" t="s">
        <v>41</v>
      </c>
      <c r="C50" s="5"/>
      <c r="D50" s="6">
        <v>700</v>
      </c>
      <c r="F50" s="5"/>
      <c r="G50" s="6">
        <v>821.34</v>
      </c>
      <c r="I50" s="5"/>
      <c r="J50" s="6">
        <v>7500</v>
      </c>
      <c r="K50" s="5"/>
      <c r="L50" s="6"/>
      <c r="N50" s="5"/>
      <c r="O50" s="9">
        <v>450</v>
      </c>
    </row>
    <row r="51" spans="1:15" ht="15.6" x14ac:dyDescent="0.3">
      <c r="A51" s="4" t="s">
        <v>42</v>
      </c>
      <c r="C51" s="5"/>
      <c r="D51" s="6">
        <v>0</v>
      </c>
      <c r="F51" s="5"/>
      <c r="G51" s="6">
        <v>0</v>
      </c>
      <c r="I51" s="5"/>
      <c r="J51" s="6">
        <v>1000</v>
      </c>
      <c r="K51" s="5"/>
      <c r="L51" s="6"/>
      <c r="N51" s="5"/>
      <c r="O51" s="6">
        <v>0</v>
      </c>
    </row>
    <row r="52" spans="1:15" ht="15.6" x14ac:dyDescent="0.3">
      <c r="A52" s="4" t="s">
        <v>43</v>
      </c>
      <c r="C52" s="5"/>
      <c r="D52" s="6">
        <v>0</v>
      </c>
      <c r="F52" s="5"/>
      <c r="G52" s="6">
        <v>0</v>
      </c>
      <c r="I52" s="5"/>
      <c r="J52" s="6">
        <v>185</v>
      </c>
      <c r="K52" s="5"/>
      <c r="L52" s="6"/>
      <c r="N52" s="5"/>
      <c r="O52" s="6">
        <v>0</v>
      </c>
    </row>
    <row r="53" spans="1:15" ht="15.6" x14ac:dyDescent="0.3">
      <c r="A53" s="4" t="s">
        <v>44</v>
      </c>
      <c r="C53" s="5"/>
      <c r="D53" s="6">
        <v>0</v>
      </c>
      <c r="F53" s="5"/>
      <c r="G53" s="6">
        <v>0</v>
      </c>
      <c r="I53" s="5"/>
      <c r="J53" s="6">
        <v>760</v>
      </c>
      <c r="K53" s="5"/>
      <c r="L53" s="6"/>
      <c r="N53" s="5"/>
      <c r="O53" s="6">
        <v>0</v>
      </c>
    </row>
    <row r="54" spans="1:15" ht="15.6" x14ac:dyDescent="0.3">
      <c r="A54" s="4" t="s">
        <v>45</v>
      </c>
      <c r="C54" s="5"/>
      <c r="D54" s="6">
        <v>0</v>
      </c>
      <c r="F54" s="5"/>
      <c r="G54" s="6">
        <v>0</v>
      </c>
      <c r="I54" s="5"/>
      <c r="J54" s="6">
        <v>336</v>
      </c>
      <c r="K54" s="5"/>
      <c r="L54" s="6"/>
      <c r="N54" s="5"/>
      <c r="O54" s="6">
        <v>0</v>
      </c>
    </row>
    <row r="55" spans="1:15" ht="15.6" x14ac:dyDescent="0.3">
      <c r="A55" s="4" t="s">
        <v>46</v>
      </c>
      <c r="C55" s="5"/>
      <c r="D55" s="6">
        <v>0</v>
      </c>
      <c r="F55" s="5"/>
      <c r="G55" s="6">
        <v>50</v>
      </c>
      <c r="I55" s="5"/>
      <c r="J55" s="6">
        <v>455</v>
      </c>
      <c r="K55" s="5"/>
      <c r="L55" s="6"/>
      <c r="N55" s="5"/>
      <c r="O55" s="6">
        <v>200</v>
      </c>
    </row>
    <row r="56" spans="1:15" ht="15.6" x14ac:dyDescent="0.3">
      <c r="A56" s="4" t="s">
        <v>47</v>
      </c>
      <c r="C56" s="5"/>
      <c r="D56" s="6">
        <v>0</v>
      </c>
      <c r="F56" s="5"/>
      <c r="G56" s="6">
        <v>0</v>
      </c>
      <c r="I56" s="5"/>
      <c r="J56" s="6">
        <v>1000</v>
      </c>
      <c r="K56" s="5"/>
      <c r="L56" s="6"/>
      <c r="N56" s="5"/>
      <c r="O56" s="6">
        <v>200</v>
      </c>
    </row>
    <row r="57" spans="1:15" ht="15.6" x14ac:dyDescent="0.3">
      <c r="A57" s="4" t="s">
        <v>48</v>
      </c>
      <c r="C57" s="5"/>
      <c r="D57" s="6">
        <v>0</v>
      </c>
      <c r="F57" s="5"/>
      <c r="G57" s="6">
        <v>0</v>
      </c>
      <c r="I57" s="5"/>
      <c r="J57" s="6">
        <v>0</v>
      </c>
      <c r="K57" s="5"/>
      <c r="L57" s="6"/>
      <c r="N57" s="5"/>
      <c r="O57" s="6">
        <v>0</v>
      </c>
    </row>
    <row r="58" spans="1:15" ht="15.6" x14ac:dyDescent="0.3">
      <c r="A58" s="4" t="s">
        <v>49</v>
      </c>
      <c r="C58" s="5"/>
      <c r="D58" s="6">
        <v>800</v>
      </c>
      <c r="F58" s="5"/>
      <c r="G58" s="6">
        <v>711.37</v>
      </c>
      <c r="I58" s="5"/>
      <c r="J58" s="6">
        <v>5000</v>
      </c>
      <c r="K58" s="5"/>
      <c r="L58" s="6"/>
      <c r="N58" s="5"/>
      <c r="O58" s="9">
        <v>400</v>
      </c>
    </row>
    <row r="59" spans="1:15" ht="15.6" x14ac:dyDescent="0.3">
      <c r="A59" s="4" t="s">
        <v>50</v>
      </c>
      <c r="C59" s="5"/>
      <c r="D59" s="6">
        <v>55</v>
      </c>
      <c r="F59" s="5"/>
      <c r="G59" s="6">
        <v>114</v>
      </c>
      <c r="I59" s="5"/>
      <c r="J59" s="6">
        <v>500</v>
      </c>
      <c r="K59" s="5"/>
      <c r="L59" s="6"/>
      <c r="N59" s="5"/>
      <c r="O59" s="6">
        <v>55</v>
      </c>
    </row>
    <row r="60" spans="1:15" ht="15.6" x14ac:dyDescent="0.3">
      <c r="A60" s="4" t="s">
        <v>51</v>
      </c>
      <c r="C60" s="5"/>
      <c r="D60" s="6">
        <v>0</v>
      </c>
      <c r="F60" s="5"/>
      <c r="G60" s="6">
        <v>0</v>
      </c>
      <c r="I60" s="5"/>
      <c r="J60" s="6">
        <v>6550</v>
      </c>
      <c r="K60" s="5"/>
      <c r="L60" s="6"/>
      <c r="N60" s="5"/>
      <c r="O60" s="6">
        <v>0</v>
      </c>
    </row>
    <row r="61" spans="1:15" ht="15.6" x14ac:dyDescent="0.3">
      <c r="A61" s="4" t="s">
        <v>52</v>
      </c>
      <c r="C61" s="5"/>
      <c r="D61" s="6">
        <v>0</v>
      </c>
      <c r="F61" s="5"/>
      <c r="G61" s="6">
        <v>0</v>
      </c>
      <c r="I61" s="5"/>
      <c r="J61" s="6">
        <v>500</v>
      </c>
      <c r="K61" s="5"/>
      <c r="L61" s="6"/>
      <c r="N61" s="5"/>
      <c r="O61" s="6">
        <v>0</v>
      </c>
    </row>
    <row r="62" spans="1:15" ht="15.6" x14ac:dyDescent="0.3">
      <c r="A62" s="4" t="s">
        <v>53</v>
      </c>
      <c r="C62" s="5"/>
      <c r="D62" s="6">
        <v>0</v>
      </c>
      <c r="F62" s="5"/>
      <c r="G62" s="6">
        <v>0</v>
      </c>
      <c r="I62" s="5"/>
      <c r="J62" s="6">
        <v>5600</v>
      </c>
      <c r="K62" s="5"/>
      <c r="L62" s="6"/>
      <c r="N62" s="5"/>
      <c r="O62" s="6">
        <v>0</v>
      </c>
    </row>
    <row r="63" spans="1:15" ht="15.6" x14ac:dyDescent="0.3">
      <c r="A63" s="4" t="s">
        <v>54</v>
      </c>
      <c r="C63" s="5"/>
      <c r="D63" s="6">
        <v>522</v>
      </c>
      <c r="F63" s="5"/>
      <c r="G63" s="6">
        <v>493.57</v>
      </c>
      <c r="I63" s="5"/>
      <c r="J63" s="6">
        <v>3513.24</v>
      </c>
      <c r="K63" s="5"/>
      <c r="L63" s="6"/>
      <c r="N63" s="5"/>
      <c r="O63" s="6">
        <v>261</v>
      </c>
    </row>
    <row r="64" spans="1:15" ht="15.6" x14ac:dyDescent="0.3">
      <c r="A64" s="4" t="s">
        <v>55</v>
      </c>
      <c r="C64" s="5"/>
      <c r="D64" s="6">
        <v>0</v>
      </c>
      <c r="F64" s="5"/>
      <c r="G64" s="6">
        <v>55.31</v>
      </c>
      <c r="I64" s="5"/>
      <c r="J64" s="6">
        <v>10500</v>
      </c>
      <c r="K64" s="5"/>
      <c r="L64" s="6"/>
      <c r="N64" s="5"/>
      <c r="O64" s="6">
        <v>0</v>
      </c>
    </row>
    <row r="65" spans="1:15" ht="15.6" x14ac:dyDescent="0.3">
      <c r="A65" s="4" t="s">
        <v>56</v>
      </c>
      <c r="C65" s="5"/>
      <c r="D65" s="6">
        <v>0</v>
      </c>
      <c r="F65" s="5"/>
      <c r="G65" s="6">
        <v>0</v>
      </c>
      <c r="I65" s="5"/>
      <c r="J65" s="6">
        <v>2000</v>
      </c>
      <c r="K65" s="5"/>
      <c r="L65" s="6"/>
      <c r="N65" s="5"/>
      <c r="O65" s="6">
        <v>0</v>
      </c>
    </row>
    <row r="66" spans="1:15" ht="15.6" x14ac:dyDescent="0.3">
      <c r="A66" s="4" t="s">
        <v>57</v>
      </c>
      <c r="C66" s="5"/>
      <c r="D66" s="6">
        <v>450</v>
      </c>
      <c r="F66" s="5"/>
      <c r="G66" s="6">
        <f>18.16+434.54</f>
        <v>452.70000000000005</v>
      </c>
      <c r="I66" s="5"/>
      <c r="J66" s="6">
        <v>3984</v>
      </c>
      <c r="K66" s="5"/>
      <c r="L66" s="6"/>
      <c r="N66" s="5"/>
      <c r="O66" s="6">
        <v>320</v>
      </c>
    </row>
    <row r="67" spans="1:15" ht="15.6" x14ac:dyDescent="0.3">
      <c r="A67" s="4" t="s">
        <v>58</v>
      </c>
      <c r="C67" s="5"/>
      <c r="D67" s="6">
        <v>0</v>
      </c>
      <c r="F67" s="5"/>
      <c r="G67" s="6">
        <v>-71.510000000000005</v>
      </c>
      <c r="I67" s="5"/>
      <c r="J67" s="6">
        <v>7600</v>
      </c>
      <c r="K67" s="5"/>
      <c r="L67" s="6"/>
      <c r="N67" s="5"/>
      <c r="O67" s="6">
        <v>50</v>
      </c>
    </row>
    <row r="68" spans="1:15" ht="15.6" x14ac:dyDescent="0.3">
      <c r="A68" s="4" t="s">
        <v>59</v>
      </c>
      <c r="C68" s="5"/>
      <c r="D68" s="6">
        <v>0</v>
      </c>
      <c r="F68" s="5"/>
      <c r="G68" s="6">
        <v>0</v>
      </c>
      <c r="I68" s="5"/>
      <c r="J68" s="6">
        <v>0</v>
      </c>
      <c r="K68" s="5"/>
      <c r="L68" s="6"/>
      <c r="N68" s="5"/>
      <c r="O68" s="6">
        <v>0</v>
      </c>
    </row>
    <row r="69" spans="1:15" ht="15.6" x14ac:dyDescent="0.3">
      <c r="A69" s="4" t="s">
        <v>60</v>
      </c>
      <c r="C69" s="5"/>
      <c r="D69" s="6"/>
      <c r="F69" s="5"/>
      <c r="G69" s="6">
        <v>0</v>
      </c>
      <c r="I69" s="5"/>
      <c r="J69" s="6"/>
      <c r="K69" s="5"/>
      <c r="L69" s="6"/>
      <c r="N69" s="5"/>
      <c r="O69" s="12"/>
    </row>
    <row r="70" spans="1:15" ht="15.6" x14ac:dyDescent="0.3">
      <c r="B70" s="7" t="s">
        <v>61</v>
      </c>
      <c r="C70" s="8">
        <f>SUM(C17:C68)</f>
        <v>99821.59</v>
      </c>
      <c r="D70" s="6"/>
      <c r="F70" s="8">
        <f>SUM(F17:F68)</f>
        <v>103123.27</v>
      </c>
      <c r="G70" s="6"/>
      <c r="I70" s="8">
        <f>SUM(I17:I68)</f>
        <v>834111.3</v>
      </c>
      <c r="J70" s="6"/>
      <c r="K70" s="8"/>
      <c r="L70" s="6"/>
      <c r="N70" s="8">
        <f>SUM(N17:N68)</f>
        <v>74010.149999999994</v>
      </c>
      <c r="O70" s="6"/>
    </row>
    <row r="71" spans="1:15" x14ac:dyDescent="0.3">
      <c r="C71" s="5"/>
      <c r="D71" s="6"/>
      <c r="F71" s="5"/>
      <c r="G71" s="6"/>
      <c r="I71" s="5"/>
      <c r="J71" s="6"/>
      <c r="K71" s="5"/>
      <c r="L71" s="6"/>
      <c r="N71" s="5"/>
      <c r="O71" s="6"/>
    </row>
    <row r="72" spans="1:15" ht="15.6" x14ac:dyDescent="0.3">
      <c r="B72" s="13" t="s">
        <v>62</v>
      </c>
      <c r="C72" s="14">
        <f>+C14-C70</f>
        <v>-25969.030000000013</v>
      </c>
      <c r="D72" s="15"/>
      <c r="F72" s="14">
        <f>+F14-F70</f>
        <v>-11540.180000000022</v>
      </c>
      <c r="G72" s="15"/>
      <c r="I72" s="14">
        <f>+I14-I70</f>
        <v>7549.5499999999302</v>
      </c>
      <c r="J72" s="15"/>
      <c r="K72" s="14"/>
      <c r="L72" s="15"/>
      <c r="N72" s="14">
        <f>+N14-N70</f>
        <v>-3461.8199999999924</v>
      </c>
      <c r="O72" s="15"/>
    </row>
  </sheetData>
  <mergeCells count="5">
    <mergeCell ref="C1:D1"/>
    <mergeCell ref="F1:G1"/>
    <mergeCell ref="I1:J1"/>
    <mergeCell ref="K1:L1"/>
    <mergeCell ref="N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Sargent</dc:creator>
  <cp:lastModifiedBy>Nicole Sargent</cp:lastModifiedBy>
  <dcterms:created xsi:type="dcterms:W3CDTF">2020-09-03T17:48:43Z</dcterms:created>
  <dcterms:modified xsi:type="dcterms:W3CDTF">2020-09-10T15:09:09Z</dcterms:modified>
</cp:coreProperties>
</file>